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1146921\Documents\DH - New Item Forms\"/>
    </mc:Choice>
  </mc:AlternateContent>
  <xr:revisionPtr revIDLastSave="0" documentId="13_ncr:1_{18A2C919-F575-4170-90BC-BB6DC534CD98}" xr6:coauthVersionLast="47" xr6:coauthVersionMax="47" xr10:uidLastSave="{00000000-0000-0000-0000-000000000000}"/>
  <workbookProtection workbookAlgorithmName="SHA-512" workbookHashValue="dfACdHblJauRJzO+DD61f14MBTlUP522GjKF0E9VscgnKe79+8lZFr5m66VyyPS/LN5gOTNpu9YpvVuktYx6OA==" workbookSaltValue="SrwNaCnFpZlNEJFPDseh4w==" workbookSpinCount="100000" lockStructure="1"/>
  <bookViews>
    <workbookView xWindow="28680" yWindow="-120" windowWidth="29040" windowHeight="15840" xr2:uid="{2334ABE9-5BE6-428D-B698-2E5DB79C1087}"/>
  </bookViews>
  <sheets>
    <sheet name="Definitions" sheetId="11" r:id="rId1"/>
    <sheet name="Vendor" sheetId="10" r:id="rId2"/>
    <sheet name="UPC Image &amp; Notes" sheetId="13" r:id="rId3"/>
    <sheet name="Merchandising" sheetId="7" r:id="rId4"/>
    <sheet name="New Item Form" sheetId="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8" i="1" l="1"/>
  <c r="J9" i="7"/>
  <c r="V9" i="7"/>
  <c r="AI8" i="1"/>
  <c r="AH8" i="1"/>
  <c r="AT10" i="1" l="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9" i="1"/>
  <c r="AP8" i="1"/>
  <c r="K66" i="1" l="1"/>
  <c r="K60" i="1"/>
  <c r="K68" i="1"/>
  <c r="K67" i="1"/>
  <c r="K65" i="1"/>
  <c r="K64" i="1"/>
  <c r="K63" i="1"/>
  <c r="K62" i="1"/>
  <c r="K61"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4" i="1"/>
  <c r="K15" i="1"/>
  <c r="K13" i="1"/>
  <c r="K12" i="1"/>
  <c r="K11" i="1"/>
  <c r="K10" i="1"/>
  <c r="K9" i="1"/>
  <c r="K8" i="1"/>
  <c r="E9" i="7"/>
  <c r="Y9" i="1"/>
  <c r="Z9" i="1"/>
  <c r="AA9" i="1"/>
  <c r="AB9" i="1"/>
  <c r="AC9" i="1"/>
  <c r="AD9" i="1"/>
  <c r="AE9" i="1"/>
  <c r="Y10" i="1"/>
  <c r="Z10" i="1"/>
  <c r="AA10" i="1"/>
  <c r="AB10" i="1"/>
  <c r="AC10" i="1"/>
  <c r="AD10" i="1"/>
  <c r="AE10" i="1"/>
  <c r="Y11" i="1"/>
  <c r="Z11" i="1"/>
  <c r="AA11" i="1"/>
  <c r="AB11" i="1"/>
  <c r="AC11" i="1"/>
  <c r="AD11" i="1"/>
  <c r="AE11" i="1"/>
  <c r="Y12" i="1"/>
  <c r="Z12" i="1"/>
  <c r="AA12" i="1"/>
  <c r="AB12" i="1"/>
  <c r="AC12" i="1"/>
  <c r="AD12" i="1"/>
  <c r="AE12" i="1"/>
  <c r="Y13" i="1"/>
  <c r="Z13" i="1"/>
  <c r="AA13" i="1"/>
  <c r="AB13" i="1"/>
  <c r="AC13" i="1"/>
  <c r="AD13" i="1"/>
  <c r="AE13" i="1"/>
  <c r="Y14" i="1"/>
  <c r="Z14" i="1"/>
  <c r="AA14" i="1"/>
  <c r="AB14" i="1"/>
  <c r="AC14" i="1"/>
  <c r="AD14" i="1"/>
  <c r="AE14" i="1"/>
  <c r="Y15" i="1"/>
  <c r="Z15" i="1"/>
  <c r="AA15" i="1"/>
  <c r="AB15" i="1"/>
  <c r="AC15" i="1"/>
  <c r="AD15" i="1"/>
  <c r="AE15" i="1"/>
  <c r="Y16" i="1"/>
  <c r="Z16" i="1"/>
  <c r="AA16" i="1"/>
  <c r="AB16" i="1"/>
  <c r="AC16" i="1"/>
  <c r="AD16" i="1"/>
  <c r="AE16" i="1"/>
  <c r="Y17" i="1"/>
  <c r="Z17" i="1"/>
  <c r="AA17" i="1"/>
  <c r="AB17" i="1"/>
  <c r="AC17" i="1"/>
  <c r="AD17" i="1"/>
  <c r="AE17" i="1"/>
  <c r="Y18" i="1"/>
  <c r="Z18" i="1"/>
  <c r="AA18" i="1"/>
  <c r="AB18" i="1"/>
  <c r="AC18" i="1"/>
  <c r="AD18" i="1"/>
  <c r="AE18" i="1"/>
  <c r="Y19" i="1"/>
  <c r="Z19" i="1"/>
  <c r="AA19" i="1"/>
  <c r="AB19" i="1"/>
  <c r="AC19" i="1"/>
  <c r="AD19" i="1"/>
  <c r="AE19" i="1"/>
  <c r="Y20" i="1"/>
  <c r="Z20" i="1"/>
  <c r="AA20" i="1"/>
  <c r="AB20" i="1"/>
  <c r="AC20" i="1"/>
  <c r="AD20" i="1"/>
  <c r="AE20" i="1"/>
  <c r="Y21" i="1"/>
  <c r="Z21" i="1"/>
  <c r="AA21" i="1"/>
  <c r="AB21" i="1"/>
  <c r="AC21" i="1"/>
  <c r="AD21" i="1"/>
  <c r="AE21" i="1"/>
  <c r="Y22" i="1"/>
  <c r="Z22" i="1"/>
  <c r="AA22" i="1"/>
  <c r="AB22" i="1"/>
  <c r="AC22" i="1"/>
  <c r="AD22" i="1"/>
  <c r="AE22" i="1"/>
  <c r="Y23" i="1"/>
  <c r="Z23" i="1"/>
  <c r="AA23" i="1"/>
  <c r="AB23" i="1"/>
  <c r="AC23" i="1"/>
  <c r="AD23" i="1"/>
  <c r="AE23" i="1"/>
  <c r="Y24" i="1"/>
  <c r="Z24" i="1"/>
  <c r="AA24" i="1"/>
  <c r="AB24" i="1"/>
  <c r="AC24" i="1"/>
  <c r="AD24" i="1"/>
  <c r="AE24" i="1"/>
  <c r="Y25" i="1"/>
  <c r="Z25" i="1"/>
  <c r="AA25" i="1"/>
  <c r="AB25" i="1"/>
  <c r="AC25" i="1"/>
  <c r="AD25" i="1"/>
  <c r="AE25" i="1"/>
  <c r="Y26" i="1"/>
  <c r="Z26" i="1"/>
  <c r="AA26" i="1"/>
  <c r="AB26" i="1"/>
  <c r="AC26" i="1"/>
  <c r="AD26" i="1"/>
  <c r="AE26" i="1"/>
  <c r="Y27" i="1"/>
  <c r="Z27" i="1"/>
  <c r="AA27" i="1"/>
  <c r="AB27" i="1"/>
  <c r="AC27" i="1"/>
  <c r="AD27" i="1"/>
  <c r="AE27" i="1"/>
  <c r="Y28" i="1"/>
  <c r="Z28" i="1"/>
  <c r="AA28" i="1"/>
  <c r="AB28" i="1"/>
  <c r="AC28" i="1"/>
  <c r="AD28" i="1"/>
  <c r="AE28" i="1"/>
  <c r="Y29" i="1"/>
  <c r="Z29" i="1"/>
  <c r="AA29" i="1"/>
  <c r="AB29" i="1"/>
  <c r="AC29" i="1"/>
  <c r="AD29" i="1"/>
  <c r="AE29" i="1"/>
  <c r="Y30" i="1"/>
  <c r="Z30" i="1"/>
  <c r="AA30" i="1"/>
  <c r="AB30" i="1"/>
  <c r="AC30" i="1"/>
  <c r="AD30" i="1"/>
  <c r="AE30" i="1"/>
  <c r="Y31" i="1"/>
  <c r="Z31" i="1"/>
  <c r="AA31" i="1"/>
  <c r="AB31" i="1"/>
  <c r="AC31" i="1"/>
  <c r="AD31" i="1"/>
  <c r="AE31" i="1"/>
  <c r="Y32" i="1"/>
  <c r="Z32" i="1"/>
  <c r="AA32" i="1"/>
  <c r="AB32" i="1"/>
  <c r="AC32" i="1"/>
  <c r="AD32" i="1"/>
  <c r="AE32" i="1"/>
  <c r="Y33" i="1"/>
  <c r="Z33" i="1"/>
  <c r="AA33" i="1"/>
  <c r="AB33" i="1"/>
  <c r="AC33" i="1"/>
  <c r="AD33" i="1"/>
  <c r="AE33" i="1"/>
  <c r="Y34" i="1"/>
  <c r="Z34" i="1"/>
  <c r="AA34" i="1"/>
  <c r="AB34" i="1"/>
  <c r="AC34" i="1"/>
  <c r="AD34" i="1"/>
  <c r="AE34" i="1"/>
  <c r="Y35" i="1"/>
  <c r="Z35" i="1"/>
  <c r="AA35" i="1"/>
  <c r="AB35" i="1"/>
  <c r="AC35" i="1"/>
  <c r="AD35" i="1"/>
  <c r="AE35" i="1"/>
  <c r="Y36" i="1"/>
  <c r="Z36" i="1"/>
  <c r="AA36" i="1"/>
  <c r="AB36" i="1"/>
  <c r="AC36" i="1"/>
  <c r="AD36" i="1"/>
  <c r="AE36" i="1"/>
  <c r="Y37" i="1"/>
  <c r="Z37" i="1"/>
  <c r="AA37" i="1"/>
  <c r="AB37" i="1"/>
  <c r="AC37" i="1"/>
  <c r="AD37" i="1"/>
  <c r="AE37" i="1"/>
  <c r="Y38" i="1"/>
  <c r="Z38" i="1"/>
  <c r="AA38" i="1"/>
  <c r="AB38" i="1"/>
  <c r="AC38" i="1"/>
  <c r="AD38" i="1"/>
  <c r="AE38" i="1"/>
  <c r="Y39" i="1"/>
  <c r="Z39" i="1"/>
  <c r="AA39" i="1"/>
  <c r="AB39" i="1"/>
  <c r="AC39" i="1"/>
  <c r="AD39" i="1"/>
  <c r="AE39" i="1"/>
  <c r="Y40" i="1"/>
  <c r="Z40" i="1"/>
  <c r="AA40" i="1"/>
  <c r="AB40" i="1"/>
  <c r="AC40" i="1"/>
  <c r="AD40" i="1"/>
  <c r="AE40" i="1"/>
  <c r="Y41" i="1"/>
  <c r="Z41" i="1"/>
  <c r="AA41" i="1"/>
  <c r="AB41" i="1"/>
  <c r="AC41" i="1"/>
  <c r="AD41" i="1"/>
  <c r="AE41" i="1"/>
  <c r="Y42" i="1"/>
  <c r="Z42" i="1"/>
  <c r="AA42" i="1"/>
  <c r="AB42" i="1"/>
  <c r="AC42" i="1"/>
  <c r="AD42" i="1"/>
  <c r="AE42" i="1"/>
  <c r="Y43" i="1"/>
  <c r="Z43" i="1"/>
  <c r="AA43" i="1"/>
  <c r="AB43" i="1"/>
  <c r="AC43" i="1"/>
  <c r="AD43" i="1"/>
  <c r="AE43" i="1"/>
  <c r="Y44" i="1"/>
  <c r="Z44" i="1"/>
  <c r="AA44" i="1"/>
  <c r="AB44" i="1"/>
  <c r="AC44" i="1"/>
  <c r="AD44" i="1"/>
  <c r="AE44" i="1"/>
  <c r="Y45" i="1"/>
  <c r="Z45" i="1"/>
  <c r="AA45" i="1"/>
  <c r="AB45" i="1"/>
  <c r="AC45" i="1"/>
  <c r="AD45" i="1"/>
  <c r="AE45" i="1"/>
  <c r="Y46" i="1"/>
  <c r="Z46" i="1"/>
  <c r="AA46" i="1"/>
  <c r="AB46" i="1"/>
  <c r="AC46" i="1"/>
  <c r="AD46" i="1"/>
  <c r="AE46" i="1"/>
  <c r="Y47" i="1"/>
  <c r="Z47" i="1"/>
  <c r="AA47" i="1"/>
  <c r="AB47" i="1"/>
  <c r="AC47" i="1"/>
  <c r="AD47" i="1"/>
  <c r="AE47" i="1"/>
  <c r="Y48" i="1"/>
  <c r="Z48" i="1"/>
  <c r="AA48" i="1"/>
  <c r="AB48" i="1"/>
  <c r="AC48" i="1"/>
  <c r="AD48" i="1"/>
  <c r="AE48" i="1"/>
  <c r="Y49" i="1"/>
  <c r="Z49" i="1"/>
  <c r="AA49" i="1"/>
  <c r="AB49" i="1"/>
  <c r="AC49" i="1"/>
  <c r="AD49" i="1"/>
  <c r="AE49" i="1"/>
  <c r="Y50" i="1"/>
  <c r="Z50" i="1"/>
  <c r="AA50" i="1"/>
  <c r="AB50" i="1"/>
  <c r="AC50" i="1"/>
  <c r="AD50" i="1"/>
  <c r="AE50" i="1"/>
  <c r="Y51" i="1"/>
  <c r="Z51" i="1"/>
  <c r="AA51" i="1"/>
  <c r="AB51" i="1"/>
  <c r="AC51" i="1"/>
  <c r="AD51" i="1"/>
  <c r="AE51" i="1"/>
  <c r="Y52" i="1"/>
  <c r="Z52" i="1"/>
  <c r="AA52" i="1"/>
  <c r="AB52" i="1"/>
  <c r="AC52" i="1"/>
  <c r="AD52" i="1"/>
  <c r="AE52" i="1"/>
  <c r="Y53" i="1"/>
  <c r="Z53" i="1"/>
  <c r="AA53" i="1"/>
  <c r="AB53" i="1"/>
  <c r="AC53" i="1"/>
  <c r="AD53" i="1"/>
  <c r="AE53" i="1"/>
  <c r="Y54" i="1"/>
  <c r="Z54" i="1"/>
  <c r="AA54" i="1"/>
  <c r="AB54" i="1"/>
  <c r="AC54" i="1"/>
  <c r="AD54" i="1"/>
  <c r="AE54" i="1"/>
  <c r="Y55" i="1"/>
  <c r="Z55" i="1"/>
  <c r="AA55" i="1"/>
  <c r="AB55" i="1"/>
  <c r="AC55" i="1"/>
  <c r="AD55" i="1"/>
  <c r="AE55" i="1"/>
  <c r="Y56" i="1"/>
  <c r="Z56" i="1"/>
  <c r="AA56" i="1"/>
  <c r="AB56" i="1"/>
  <c r="AC56" i="1"/>
  <c r="AD56" i="1"/>
  <c r="AE56" i="1"/>
  <c r="Y57" i="1"/>
  <c r="Z57" i="1"/>
  <c r="AA57" i="1"/>
  <c r="AB57" i="1"/>
  <c r="AC57" i="1"/>
  <c r="AD57" i="1"/>
  <c r="AE57" i="1"/>
  <c r="Y58" i="1"/>
  <c r="Z58" i="1"/>
  <c r="AA58" i="1"/>
  <c r="AB58" i="1"/>
  <c r="AC58" i="1"/>
  <c r="AD58" i="1"/>
  <c r="AE58" i="1"/>
  <c r="Y59" i="1"/>
  <c r="Z59" i="1"/>
  <c r="AA59" i="1"/>
  <c r="AB59" i="1"/>
  <c r="AC59" i="1"/>
  <c r="AD59" i="1"/>
  <c r="AE59" i="1"/>
  <c r="Y60" i="1"/>
  <c r="Z60" i="1"/>
  <c r="AA60" i="1"/>
  <c r="AB60" i="1"/>
  <c r="AC60" i="1"/>
  <c r="AD60" i="1"/>
  <c r="AE60" i="1"/>
  <c r="Y61" i="1"/>
  <c r="Z61" i="1"/>
  <c r="AA61" i="1"/>
  <c r="AB61" i="1"/>
  <c r="AC61" i="1"/>
  <c r="AD61" i="1"/>
  <c r="AE61" i="1"/>
  <c r="Y62" i="1"/>
  <c r="Z62" i="1"/>
  <c r="AA62" i="1"/>
  <c r="AB62" i="1"/>
  <c r="AC62" i="1"/>
  <c r="AD62" i="1"/>
  <c r="AE62" i="1"/>
  <c r="Y63" i="1"/>
  <c r="Z63" i="1"/>
  <c r="AA63" i="1"/>
  <c r="AB63" i="1"/>
  <c r="AC63" i="1"/>
  <c r="AD63" i="1"/>
  <c r="AE63" i="1"/>
  <c r="Y64" i="1"/>
  <c r="Z64" i="1"/>
  <c r="AA64" i="1"/>
  <c r="AB64" i="1"/>
  <c r="AC64" i="1"/>
  <c r="AD64" i="1"/>
  <c r="AE64" i="1"/>
  <c r="Y65" i="1"/>
  <c r="Z65" i="1"/>
  <c r="AA65" i="1"/>
  <c r="AB65" i="1"/>
  <c r="AC65" i="1"/>
  <c r="AD65" i="1"/>
  <c r="AE65" i="1"/>
  <c r="Y66" i="1"/>
  <c r="Z66" i="1"/>
  <c r="AA66" i="1"/>
  <c r="AB66" i="1"/>
  <c r="AC66" i="1"/>
  <c r="AD66" i="1"/>
  <c r="AE66" i="1"/>
  <c r="AB68" i="1"/>
  <c r="AB67" i="1"/>
  <c r="AB8" i="1"/>
  <c r="AE67" i="1"/>
  <c r="AE68" i="1"/>
  <c r="AE8" i="1"/>
  <c r="AD68" i="1"/>
  <c r="AD67" i="1"/>
  <c r="AD8" i="1"/>
  <c r="AC68" i="1"/>
  <c r="AC67" i="1"/>
  <c r="AC8" i="1"/>
  <c r="AA68" i="1"/>
  <c r="AA67" i="1"/>
  <c r="AA8" i="1"/>
  <c r="Z68" i="1"/>
  <c r="Z67" i="1"/>
  <c r="Z8" i="1"/>
  <c r="Y8" i="1"/>
  <c r="Y68" i="1"/>
  <c r="Y67" i="1"/>
  <c r="X8" i="1"/>
  <c r="R8" i="1"/>
  <c r="R9" i="1"/>
  <c r="O8" i="1"/>
  <c r="O9" i="1"/>
  <c r="P8" i="1"/>
  <c r="P9" i="1"/>
  <c r="Q10" i="1"/>
  <c r="Q9" i="1"/>
  <c r="Q8" i="1"/>
  <c r="Q11" i="1"/>
  <c r="B40" i="1"/>
  <c r="B41" i="1"/>
  <c r="E318" i="13"/>
  <c r="E312" i="13"/>
  <c r="E306" i="13"/>
  <c r="E300" i="13"/>
  <c r="E294" i="13"/>
  <c r="E288" i="13"/>
  <c r="E282" i="13"/>
  <c r="E276" i="13"/>
  <c r="E270" i="13"/>
  <c r="E264" i="13"/>
  <c r="E258" i="13"/>
  <c r="E252" i="13"/>
  <c r="E246" i="13"/>
  <c r="E240" i="13"/>
  <c r="E234" i="13"/>
  <c r="E228" i="13"/>
  <c r="E222" i="13"/>
  <c r="E216" i="13"/>
  <c r="E210" i="13"/>
  <c r="E204" i="13"/>
  <c r="E198" i="13"/>
  <c r="E192" i="13"/>
  <c r="E186" i="13"/>
  <c r="E180" i="13"/>
  <c r="E174" i="13"/>
  <c r="E168" i="13"/>
  <c r="E162" i="13"/>
  <c r="E150" i="13"/>
  <c r="E144" i="13"/>
  <c r="E138" i="13"/>
  <c r="E156" i="13"/>
  <c r="E132" i="13"/>
  <c r="E126" i="13"/>
  <c r="E120" i="13"/>
  <c r="E114" i="13"/>
  <c r="E108" i="13"/>
  <c r="E102" i="13"/>
  <c r="E96" i="13"/>
  <c r="E90" i="13"/>
  <c r="E84" i="13"/>
  <c r="E78" i="13"/>
  <c r="E72" i="13"/>
  <c r="E66" i="13"/>
  <c r="E60" i="13"/>
  <c r="E54" i="13"/>
  <c r="E48" i="13"/>
  <c r="E42" i="13"/>
  <c r="E36" i="13"/>
  <c r="E30" i="13"/>
  <c r="E24" i="13"/>
  <c r="E18" i="13"/>
  <c r="E12" i="13"/>
  <c r="E324" i="13"/>
  <c r="E330" i="13"/>
  <c r="E336" i="13"/>
  <c r="E342" i="13"/>
  <c r="E348" i="13"/>
  <c r="E354" i="13"/>
  <c r="E360" i="13"/>
  <c r="E366" i="13"/>
  <c r="E6" i="13"/>
  <c r="D264" i="13"/>
  <c r="D258" i="13"/>
  <c r="D252" i="13"/>
  <c r="D246" i="13"/>
  <c r="D240" i="13"/>
  <c r="D234" i="13"/>
  <c r="D228" i="13"/>
  <c r="D222" i="13"/>
  <c r="D216" i="13"/>
  <c r="D210" i="13"/>
  <c r="D204" i="13"/>
  <c r="D198" i="13"/>
  <c r="D192" i="13"/>
  <c r="D186" i="13"/>
  <c r="D180" i="13"/>
  <c r="D174" i="13"/>
  <c r="D168" i="13"/>
  <c r="D162" i="13"/>
  <c r="D156" i="13"/>
  <c r="D150" i="13"/>
  <c r="D144" i="13"/>
  <c r="D138" i="13"/>
  <c r="D132" i="13"/>
  <c r="D126" i="13"/>
  <c r="D120" i="13"/>
  <c r="D114" i="13"/>
  <c r="D108" i="13"/>
  <c r="D102" i="13"/>
  <c r="D96" i="13"/>
  <c r="D90" i="13"/>
  <c r="D84" i="13"/>
  <c r="D78" i="13"/>
  <c r="D72" i="13"/>
  <c r="D66" i="13"/>
  <c r="D60" i="13"/>
  <c r="D54" i="13"/>
  <c r="D48" i="13"/>
  <c r="D42" i="13"/>
  <c r="D36" i="13"/>
  <c r="D30" i="13"/>
  <c r="D270" i="13"/>
  <c r="D276" i="13"/>
  <c r="D282" i="13"/>
  <c r="D288" i="13"/>
  <c r="D294" i="13"/>
  <c r="D300" i="13"/>
  <c r="D306" i="13"/>
  <c r="D312" i="13"/>
  <c r="D318" i="13"/>
  <c r="D324" i="13"/>
  <c r="D330" i="13"/>
  <c r="D336" i="13"/>
  <c r="D342" i="13"/>
  <c r="D348" i="13"/>
  <c r="D354" i="13"/>
  <c r="D360" i="13"/>
  <c r="D366" i="13"/>
  <c r="D24" i="13"/>
  <c r="D18" i="13"/>
  <c r="D12" i="13"/>
  <c r="D6" i="13"/>
  <c r="B285" i="13"/>
  <c r="B279" i="13"/>
  <c r="B273" i="13"/>
  <c r="B267" i="13"/>
  <c r="B261" i="13"/>
  <c r="B255" i="13"/>
  <c r="B249" i="13"/>
  <c r="B243" i="13"/>
  <c r="B237" i="13"/>
  <c r="B231" i="13"/>
  <c r="B291" i="13"/>
  <c r="B297" i="13"/>
  <c r="B303" i="13"/>
  <c r="B309" i="13"/>
  <c r="B315" i="13"/>
  <c r="B321" i="13"/>
  <c r="B327" i="13"/>
  <c r="B333" i="13"/>
  <c r="B339" i="13"/>
  <c r="B345" i="13"/>
  <c r="B351" i="13"/>
  <c r="B357" i="13"/>
  <c r="B369" i="13"/>
  <c r="B363" i="13"/>
  <c r="B225" i="13"/>
  <c r="B219" i="13"/>
  <c r="B213" i="13"/>
  <c r="B207" i="13"/>
  <c r="B201" i="13"/>
  <c r="B195" i="13"/>
  <c r="B189" i="13"/>
  <c r="B183" i="13"/>
  <c r="B177" i="13"/>
  <c r="B171" i="13"/>
  <c r="B165" i="13"/>
  <c r="B159" i="13"/>
  <c r="B153" i="13"/>
  <c r="B147" i="13"/>
  <c r="B141" i="13"/>
  <c r="B135" i="13"/>
  <c r="B129" i="13"/>
  <c r="B123" i="13"/>
  <c r="B117" i="13"/>
  <c r="B111" i="13"/>
  <c r="B105" i="13"/>
  <c r="B99" i="13"/>
  <c r="B93" i="13"/>
  <c r="B87" i="13"/>
  <c r="B81" i="13"/>
  <c r="B75" i="13"/>
  <c r="B69" i="13"/>
  <c r="B63" i="13"/>
  <c r="B57" i="13"/>
  <c r="B51" i="13"/>
  <c r="B45" i="13"/>
  <c r="B39" i="13"/>
  <c r="B33" i="13"/>
  <c r="B27" i="13"/>
  <c r="B21" i="13"/>
  <c r="B15" i="13"/>
  <c r="B9" i="13"/>
  <c r="G9" i="7"/>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8" i="10"/>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8" i="1"/>
  <c r="AQ9" i="1"/>
  <c r="AR9" i="1"/>
  <c r="AQ10" i="1"/>
  <c r="AR10" i="1"/>
  <c r="AQ11" i="1"/>
  <c r="AR11" i="1"/>
  <c r="AQ12" i="1"/>
  <c r="AR12" i="1"/>
  <c r="AQ13" i="1"/>
  <c r="AR13" i="1"/>
  <c r="AQ14" i="1"/>
  <c r="AR14" i="1"/>
  <c r="AQ15" i="1"/>
  <c r="AR15" i="1"/>
  <c r="AQ16" i="1"/>
  <c r="AR16" i="1"/>
  <c r="AQ17" i="1"/>
  <c r="AR17" i="1"/>
  <c r="AQ18" i="1"/>
  <c r="AR18" i="1"/>
  <c r="AQ19" i="1"/>
  <c r="AR19" i="1"/>
  <c r="AQ20" i="1"/>
  <c r="AR20" i="1"/>
  <c r="AQ21" i="1"/>
  <c r="AR21" i="1"/>
  <c r="AQ22" i="1"/>
  <c r="AR22" i="1"/>
  <c r="AQ23" i="1"/>
  <c r="AR23" i="1"/>
  <c r="AQ24" i="1"/>
  <c r="AR24" i="1"/>
  <c r="AQ25" i="1"/>
  <c r="AR25" i="1"/>
  <c r="AQ26" i="1"/>
  <c r="AR26" i="1"/>
  <c r="AQ27" i="1"/>
  <c r="AR27" i="1"/>
  <c r="AQ28" i="1"/>
  <c r="AR28" i="1"/>
  <c r="AQ29" i="1"/>
  <c r="AR29" i="1"/>
  <c r="AQ30" i="1"/>
  <c r="AR30" i="1"/>
  <c r="AQ31" i="1"/>
  <c r="AR31" i="1"/>
  <c r="AQ32" i="1"/>
  <c r="AR32" i="1"/>
  <c r="AQ33" i="1"/>
  <c r="AR33" i="1"/>
  <c r="AQ34" i="1"/>
  <c r="AR34" i="1"/>
  <c r="AQ35" i="1"/>
  <c r="AR35" i="1"/>
  <c r="AQ36" i="1"/>
  <c r="AR36" i="1"/>
  <c r="AQ37" i="1"/>
  <c r="AR37" i="1"/>
  <c r="AQ38" i="1"/>
  <c r="AR38" i="1"/>
  <c r="AQ39" i="1"/>
  <c r="AR39" i="1"/>
  <c r="AQ40" i="1"/>
  <c r="AR40" i="1"/>
  <c r="AQ41" i="1"/>
  <c r="AR41" i="1"/>
  <c r="AQ42" i="1"/>
  <c r="AR42" i="1"/>
  <c r="AQ43" i="1"/>
  <c r="AR43" i="1"/>
  <c r="AQ44" i="1"/>
  <c r="AR44" i="1"/>
  <c r="AQ45" i="1"/>
  <c r="AR45" i="1"/>
  <c r="AQ46" i="1"/>
  <c r="AR46" i="1"/>
  <c r="AQ47" i="1"/>
  <c r="AR47" i="1"/>
  <c r="AQ48" i="1"/>
  <c r="AR48" i="1"/>
  <c r="AQ49" i="1"/>
  <c r="AR49" i="1"/>
  <c r="AQ50" i="1"/>
  <c r="AR50" i="1"/>
  <c r="AQ51" i="1"/>
  <c r="AR51" i="1"/>
  <c r="AQ52" i="1"/>
  <c r="AR52" i="1"/>
  <c r="AQ53" i="1"/>
  <c r="AR53" i="1"/>
  <c r="AQ54" i="1"/>
  <c r="AR54" i="1"/>
  <c r="AQ55" i="1"/>
  <c r="AR55" i="1"/>
  <c r="AQ56" i="1"/>
  <c r="AR56" i="1"/>
  <c r="AQ57" i="1"/>
  <c r="AR57" i="1"/>
  <c r="AQ58" i="1"/>
  <c r="AR58" i="1"/>
  <c r="AQ59" i="1"/>
  <c r="AR59" i="1"/>
  <c r="AQ60" i="1"/>
  <c r="AR60" i="1"/>
  <c r="AQ61" i="1"/>
  <c r="AR61" i="1"/>
  <c r="AQ62" i="1"/>
  <c r="AR62" i="1"/>
  <c r="AQ63" i="1"/>
  <c r="AR63" i="1"/>
  <c r="AQ64" i="1"/>
  <c r="AR64" i="1"/>
  <c r="AQ65" i="1"/>
  <c r="AR65" i="1"/>
  <c r="AQ66" i="1"/>
  <c r="AR66" i="1"/>
  <c r="AQ67" i="1"/>
  <c r="AR67" i="1"/>
  <c r="AQ68" i="1"/>
  <c r="AR68" i="1"/>
  <c r="AR8" i="1"/>
  <c r="AQ8" i="1"/>
  <c r="H10" i="1"/>
  <c r="I10" i="1"/>
  <c r="H11" i="1"/>
  <c r="I11" i="1"/>
  <c r="H12" i="1"/>
  <c r="I12" i="1"/>
  <c r="H13" i="1"/>
  <c r="I13" i="1"/>
  <c r="H14" i="1"/>
  <c r="I14" i="1"/>
  <c r="H15" i="1"/>
  <c r="I15" i="1"/>
  <c r="H16" i="1"/>
  <c r="I16" i="1"/>
  <c r="H17" i="1"/>
  <c r="I17" i="1"/>
  <c r="H18" i="1"/>
  <c r="I18" i="1"/>
  <c r="H19" i="1"/>
  <c r="I19" i="1"/>
  <c r="H20" i="1"/>
  <c r="I20" i="1"/>
  <c r="H21" i="1"/>
  <c r="I21" i="1"/>
  <c r="H22" i="1"/>
  <c r="I22" i="1"/>
  <c r="H23" i="1"/>
  <c r="I23" i="1"/>
  <c r="H24" i="1"/>
  <c r="I24" i="1"/>
  <c r="H25" i="1"/>
  <c r="I25" i="1"/>
  <c r="H26" i="1"/>
  <c r="I26" i="1"/>
  <c r="H27" i="1"/>
  <c r="I27" i="1"/>
  <c r="H28" i="1"/>
  <c r="I28" i="1"/>
  <c r="H29" i="1"/>
  <c r="I29" i="1"/>
  <c r="H30" i="1"/>
  <c r="I30" i="1"/>
  <c r="H31" i="1"/>
  <c r="I31" i="1"/>
  <c r="H32" i="1"/>
  <c r="I32" i="1"/>
  <c r="H33" i="1"/>
  <c r="I33" i="1"/>
  <c r="H34" i="1"/>
  <c r="I34" i="1"/>
  <c r="H35" i="1"/>
  <c r="I35" i="1"/>
  <c r="H36" i="1"/>
  <c r="I36" i="1"/>
  <c r="H37" i="1"/>
  <c r="I37" i="1"/>
  <c r="H38" i="1"/>
  <c r="I38" i="1"/>
  <c r="H39" i="1"/>
  <c r="I39" i="1"/>
  <c r="H40" i="1"/>
  <c r="I40" i="1"/>
  <c r="H41" i="1"/>
  <c r="I41" i="1"/>
  <c r="H42" i="1"/>
  <c r="I42" i="1"/>
  <c r="H43" i="1"/>
  <c r="I43" i="1"/>
  <c r="H44" i="1"/>
  <c r="I44" i="1"/>
  <c r="H45" i="1"/>
  <c r="I45" i="1"/>
  <c r="H46" i="1"/>
  <c r="I46" i="1"/>
  <c r="H47" i="1"/>
  <c r="I47" i="1"/>
  <c r="H48" i="1"/>
  <c r="I48" i="1"/>
  <c r="H49" i="1"/>
  <c r="I49" i="1"/>
  <c r="H50" i="1"/>
  <c r="I50" i="1"/>
  <c r="H51" i="1"/>
  <c r="I51" i="1"/>
  <c r="H52" i="1"/>
  <c r="I52" i="1"/>
  <c r="H53" i="1"/>
  <c r="I53" i="1"/>
  <c r="H54" i="1"/>
  <c r="I54" i="1"/>
  <c r="H55" i="1"/>
  <c r="I55" i="1"/>
  <c r="H56" i="1"/>
  <c r="I56" i="1"/>
  <c r="H57" i="1"/>
  <c r="I57" i="1"/>
  <c r="H58" i="1"/>
  <c r="I58" i="1"/>
  <c r="H59" i="1"/>
  <c r="I59" i="1"/>
  <c r="H60" i="1"/>
  <c r="I60" i="1"/>
  <c r="H61" i="1"/>
  <c r="I61" i="1"/>
  <c r="H62" i="1"/>
  <c r="I62" i="1"/>
  <c r="H63" i="1"/>
  <c r="I63" i="1"/>
  <c r="H64" i="1"/>
  <c r="I64" i="1"/>
  <c r="H65" i="1"/>
  <c r="I65" i="1"/>
  <c r="H66" i="1"/>
  <c r="I66" i="1"/>
  <c r="H67" i="1"/>
  <c r="I67" i="1"/>
  <c r="H68" i="1"/>
  <c r="I68" i="1"/>
  <c r="H9" i="1"/>
  <c r="I9" i="1"/>
  <c r="H8" i="1"/>
  <c r="I8" i="1"/>
  <c r="G8" i="1"/>
  <c r="E8" i="1"/>
  <c r="B8" i="1"/>
  <c r="B6" i="13" l="1"/>
  <c r="A12" i="13"/>
  <c r="A18" i="13" l="1"/>
  <c r="A24" i="13" s="1"/>
  <c r="A30" i="13" s="1"/>
  <c r="A36" i="13" s="1"/>
  <c r="A42" i="13" s="1"/>
  <c r="A48" i="13" s="1"/>
  <c r="A54" i="13" s="1"/>
  <c r="A60" i="13" s="1"/>
  <c r="A66" i="13" s="1"/>
  <c r="A72" i="13" s="1"/>
  <c r="A78" i="13" s="1"/>
  <c r="A84" i="13" s="1"/>
  <c r="A90" i="13" s="1"/>
  <c r="A96" i="13" s="1"/>
  <c r="A102" i="13" s="1"/>
  <c r="A108" i="13" s="1"/>
  <c r="AM68" i="1"/>
  <c r="AM67" i="1"/>
  <c r="AM66" i="1"/>
  <c r="AM65" i="1"/>
  <c r="AM64" i="1"/>
  <c r="AM63" i="1"/>
  <c r="AM62" i="1"/>
  <c r="AM61" i="1"/>
  <c r="AM60" i="1"/>
  <c r="AM59" i="1"/>
  <c r="AM58" i="1"/>
  <c r="AM57" i="1"/>
  <c r="AM56" i="1"/>
  <c r="AM55" i="1"/>
  <c r="AM54" i="1"/>
  <c r="AM53" i="1"/>
  <c r="AM52" i="1"/>
  <c r="AM51" i="1"/>
  <c r="AM50" i="1"/>
  <c r="AM49"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AM16" i="1"/>
  <c r="AM15" i="1"/>
  <c r="AM14" i="1"/>
  <c r="AM13" i="1"/>
  <c r="AM12" i="1"/>
  <c r="AM11" i="1"/>
  <c r="AM10" i="1"/>
  <c r="AM9" i="1"/>
  <c r="AM8" i="1"/>
  <c r="B12" i="13"/>
  <c r="A114" i="13" l="1"/>
  <c r="AI46" i="1"/>
  <c r="AI47" i="1"/>
  <c r="AI48" i="1"/>
  <c r="AI49" i="1"/>
  <c r="AI50" i="1"/>
  <c r="AI51" i="1"/>
  <c r="AI52" i="1"/>
  <c r="AI53" i="1"/>
  <c r="AI54" i="1"/>
  <c r="AI55" i="1"/>
  <c r="AI56" i="1"/>
  <c r="AI57" i="1"/>
  <c r="AI58" i="1"/>
  <c r="AI59" i="1"/>
  <c r="AI60" i="1"/>
  <c r="AI61" i="1"/>
  <c r="AI62" i="1"/>
  <c r="AI63" i="1"/>
  <c r="AI64" i="1"/>
  <c r="AI65" i="1"/>
  <c r="AI66" i="1"/>
  <c r="AI67" i="1"/>
  <c r="AI68" i="1"/>
  <c r="AI45" i="1"/>
  <c r="AI44" i="1"/>
  <c r="AI43" i="1"/>
  <c r="AH4" i="1"/>
  <c r="AF4" i="1"/>
  <c r="AA4" i="1"/>
  <c r="X4" i="1"/>
  <c r="O4" i="1"/>
  <c r="H4" i="1"/>
  <c r="AE4" i="7"/>
  <c r="Z4" i="7"/>
  <c r="U4" i="7"/>
  <c r="P4" i="7"/>
  <c r="M4" i="7"/>
  <c r="B78" i="13"/>
  <c r="B54" i="13"/>
  <c r="B60" i="13"/>
  <c r="B108" i="13"/>
  <c r="B72" i="13"/>
  <c r="B96" i="13"/>
  <c r="B36" i="13"/>
  <c r="B42" i="13"/>
  <c r="B90" i="13"/>
  <c r="B30" i="13"/>
  <c r="B18" i="13"/>
  <c r="B84" i="13"/>
  <c r="B66" i="13"/>
  <c r="B102" i="13"/>
  <c r="B24" i="13"/>
  <c r="B48" i="13"/>
  <c r="A120" i="13" l="1"/>
  <c r="J9" i="1"/>
  <c r="B114" i="13"/>
  <c r="A126" i="13" l="1"/>
  <c r="K9" i="7"/>
  <c r="B120" i="13"/>
  <c r="A132" i="13" l="1"/>
  <c r="AE45" i="7"/>
  <c r="AE46" i="7"/>
  <c r="AE47" i="7"/>
  <c r="AE48" i="7"/>
  <c r="AE49" i="7"/>
  <c r="AE50" i="7"/>
  <c r="AE51" i="7"/>
  <c r="AE52" i="7"/>
  <c r="AE53" i="7"/>
  <c r="AE54" i="7"/>
  <c r="AE55" i="7"/>
  <c r="AE56" i="7"/>
  <c r="AE57" i="7"/>
  <c r="AE58" i="7"/>
  <c r="AE59" i="7"/>
  <c r="AE60" i="7"/>
  <c r="AE61" i="7"/>
  <c r="AE62" i="7"/>
  <c r="AE63" i="7"/>
  <c r="AE64" i="7"/>
  <c r="AE65" i="7"/>
  <c r="AE66" i="7"/>
  <c r="AE67" i="7"/>
  <c r="AE68" i="7"/>
  <c r="AE69" i="7"/>
  <c r="W45" i="7"/>
  <c r="W46" i="7"/>
  <c r="W47" i="7"/>
  <c r="W48" i="7"/>
  <c r="W49" i="7"/>
  <c r="W50" i="7"/>
  <c r="W51" i="7"/>
  <c r="W52" i="7"/>
  <c r="W53" i="7"/>
  <c r="W54" i="7"/>
  <c r="W55" i="7"/>
  <c r="W56" i="7"/>
  <c r="W57" i="7"/>
  <c r="W58" i="7"/>
  <c r="W59" i="7"/>
  <c r="W60" i="7"/>
  <c r="W61" i="7"/>
  <c r="W62" i="7"/>
  <c r="W63" i="7"/>
  <c r="W64" i="7"/>
  <c r="W65" i="7"/>
  <c r="W66" i="7"/>
  <c r="W67" i="7"/>
  <c r="W68" i="7"/>
  <c r="W69" i="7"/>
  <c r="D45" i="7"/>
  <c r="E45" i="7"/>
  <c r="G45" i="7"/>
  <c r="H45" i="7"/>
  <c r="I45" i="7"/>
  <c r="J45" i="7"/>
  <c r="D46" i="7"/>
  <c r="E46" i="7"/>
  <c r="G46" i="7"/>
  <c r="H46" i="7"/>
  <c r="I46" i="7"/>
  <c r="J46" i="7"/>
  <c r="D47" i="7"/>
  <c r="E47" i="7"/>
  <c r="G47" i="7"/>
  <c r="H47" i="7"/>
  <c r="I47" i="7"/>
  <c r="J47" i="7"/>
  <c r="D48" i="7"/>
  <c r="E48" i="7"/>
  <c r="G48" i="7"/>
  <c r="H48" i="7"/>
  <c r="I48" i="7"/>
  <c r="J48" i="7"/>
  <c r="D49" i="7"/>
  <c r="E49" i="7"/>
  <c r="G49" i="7"/>
  <c r="H49" i="7"/>
  <c r="I49" i="7"/>
  <c r="J49" i="7"/>
  <c r="D50" i="7"/>
  <c r="E50" i="7"/>
  <c r="G50" i="7"/>
  <c r="H50" i="7"/>
  <c r="I50" i="7"/>
  <c r="J50" i="7"/>
  <c r="D51" i="7"/>
  <c r="E51" i="7"/>
  <c r="G51" i="7"/>
  <c r="H51" i="7"/>
  <c r="I51" i="7"/>
  <c r="J51" i="7"/>
  <c r="D52" i="7"/>
  <c r="E52" i="7"/>
  <c r="G52" i="7"/>
  <c r="H52" i="7"/>
  <c r="I52" i="7"/>
  <c r="J52" i="7"/>
  <c r="D53" i="7"/>
  <c r="E53" i="7"/>
  <c r="G53" i="7"/>
  <c r="H53" i="7"/>
  <c r="I53" i="7"/>
  <c r="J53" i="7"/>
  <c r="D54" i="7"/>
  <c r="E54" i="7"/>
  <c r="G54" i="7"/>
  <c r="H54" i="7"/>
  <c r="I54" i="7"/>
  <c r="J54" i="7"/>
  <c r="D55" i="7"/>
  <c r="E55" i="7"/>
  <c r="G55" i="7"/>
  <c r="H55" i="7"/>
  <c r="I55" i="7"/>
  <c r="J55" i="7"/>
  <c r="D56" i="7"/>
  <c r="E56" i="7"/>
  <c r="G56" i="7"/>
  <c r="H56" i="7"/>
  <c r="I56" i="7"/>
  <c r="J56" i="7"/>
  <c r="D57" i="7"/>
  <c r="E57" i="7"/>
  <c r="G57" i="7"/>
  <c r="H57" i="7"/>
  <c r="I57" i="7"/>
  <c r="J57" i="7"/>
  <c r="D58" i="7"/>
  <c r="E58" i="7"/>
  <c r="G58" i="7"/>
  <c r="H58" i="7"/>
  <c r="I58" i="7"/>
  <c r="J58" i="7"/>
  <c r="D59" i="7"/>
  <c r="E59" i="7"/>
  <c r="G59" i="7"/>
  <c r="H59" i="7"/>
  <c r="I59" i="7"/>
  <c r="J59" i="7"/>
  <c r="D60" i="7"/>
  <c r="E60" i="7"/>
  <c r="G60" i="7"/>
  <c r="H60" i="7"/>
  <c r="I60" i="7"/>
  <c r="J60" i="7"/>
  <c r="D61" i="7"/>
  <c r="E61" i="7"/>
  <c r="G61" i="7"/>
  <c r="H61" i="7"/>
  <c r="I61" i="7"/>
  <c r="J61" i="7"/>
  <c r="D62" i="7"/>
  <c r="E62" i="7"/>
  <c r="G62" i="7"/>
  <c r="H62" i="7"/>
  <c r="I62" i="7"/>
  <c r="J62" i="7"/>
  <c r="D63" i="7"/>
  <c r="E63" i="7"/>
  <c r="G63" i="7"/>
  <c r="H63" i="7"/>
  <c r="I63" i="7"/>
  <c r="J63" i="7"/>
  <c r="D64" i="7"/>
  <c r="E64" i="7"/>
  <c r="G64" i="7"/>
  <c r="H64" i="7"/>
  <c r="I64" i="7"/>
  <c r="J64" i="7"/>
  <c r="D65" i="7"/>
  <c r="E65" i="7"/>
  <c r="G65" i="7"/>
  <c r="H65" i="7"/>
  <c r="I65" i="7"/>
  <c r="J65" i="7"/>
  <c r="D66" i="7"/>
  <c r="E66" i="7"/>
  <c r="G66" i="7"/>
  <c r="H66" i="7"/>
  <c r="I66" i="7"/>
  <c r="J66" i="7"/>
  <c r="D67" i="7"/>
  <c r="E67" i="7"/>
  <c r="G67" i="7"/>
  <c r="H67" i="7"/>
  <c r="I67" i="7"/>
  <c r="J67" i="7"/>
  <c r="D68" i="7"/>
  <c r="E68" i="7"/>
  <c r="G68" i="7"/>
  <c r="H68" i="7"/>
  <c r="I68" i="7"/>
  <c r="J68" i="7"/>
  <c r="D69" i="7"/>
  <c r="E69" i="7"/>
  <c r="G69" i="7"/>
  <c r="H69" i="7"/>
  <c r="I69" i="7"/>
  <c r="J69" i="7"/>
  <c r="AE44" i="7"/>
  <c r="W44" i="7"/>
  <c r="J44" i="7"/>
  <c r="I44" i="7"/>
  <c r="H44" i="7"/>
  <c r="G44" i="7"/>
  <c r="E44" i="7"/>
  <c r="D44" i="7"/>
  <c r="B126" i="13"/>
  <c r="A138" i="13" l="1"/>
  <c r="B132" i="13"/>
  <c r="A144" i="13" l="1"/>
  <c r="A150" i="13" s="1"/>
  <c r="E44" i="1"/>
  <c r="F44" i="1"/>
  <c r="G44" i="1"/>
  <c r="J44" i="1"/>
  <c r="L44" i="1"/>
  <c r="M44" i="1"/>
  <c r="N44" i="1"/>
  <c r="O44" i="1"/>
  <c r="P44" i="1"/>
  <c r="Q44" i="1"/>
  <c r="R44" i="1"/>
  <c r="S44" i="1"/>
  <c r="T44" i="1"/>
  <c r="U44" i="1"/>
  <c r="V44" i="1"/>
  <c r="W44" i="1"/>
  <c r="X44" i="1"/>
  <c r="AF44" i="1"/>
  <c r="AG44" i="1"/>
  <c r="AJ44" i="1"/>
  <c r="AK44" i="1"/>
  <c r="AL44" i="1"/>
  <c r="AN44" i="1"/>
  <c r="AO44" i="1"/>
  <c r="AP44" i="1"/>
  <c r="E45" i="1"/>
  <c r="F45" i="1"/>
  <c r="G45" i="1"/>
  <c r="J45" i="1"/>
  <c r="L45" i="1"/>
  <c r="M45" i="1"/>
  <c r="N45" i="1"/>
  <c r="O45" i="1"/>
  <c r="P45" i="1"/>
  <c r="Q45" i="1"/>
  <c r="R45" i="1"/>
  <c r="S45" i="1"/>
  <c r="T45" i="1"/>
  <c r="U45" i="1"/>
  <c r="V45" i="1"/>
  <c r="W45" i="1"/>
  <c r="X45" i="1"/>
  <c r="AF45" i="1"/>
  <c r="AG45" i="1"/>
  <c r="AJ45" i="1"/>
  <c r="AK45" i="1"/>
  <c r="AL45" i="1"/>
  <c r="AN45" i="1"/>
  <c r="AO45" i="1"/>
  <c r="AP45" i="1"/>
  <c r="E46" i="1"/>
  <c r="F46" i="1"/>
  <c r="G46" i="1"/>
  <c r="J46" i="1"/>
  <c r="L46" i="1"/>
  <c r="M46" i="1"/>
  <c r="N46" i="1"/>
  <c r="O46" i="1"/>
  <c r="P46" i="1"/>
  <c r="Q46" i="1"/>
  <c r="R46" i="1"/>
  <c r="S46" i="1"/>
  <c r="T46" i="1"/>
  <c r="U46" i="1"/>
  <c r="V46" i="1"/>
  <c r="W46" i="1"/>
  <c r="X46" i="1"/>
  <c r="AF46" i="1"/>
  <c r="AG46" i="1"/>
  <c r="AJ46" i="1"/>
  <c r="AK46" i="1"/>
  <c r="AL46" i="1"/>
  <c r="AN46" i="1"/>
  <c r="AO46" i="1"/>
  <c r="AP46" i="1"/>
  <c r="E47" i="1"/>
  <c r="F47" i="1"/>
  <c r="G47" i="1"/>
  <c r="J47" i="1"/>
  <c r="L47" i="1"/>
  <c r="M47" i="1"/>
  <c r="N47" i="1"/>
  <c r="O47" i="1"/>
  <c r="P47" i="1"/>
  <c r="Q47" i="1"/>
  <c r="R47" i="1"/>
  <c r="S47" i="1"/>
  <c r="T47" i="1"/>
  <c r="U47" i="1"/>
  <c r="V47" i="1"/>
  <c r="W47" i="1"/>
  <c r="X47" i="1"/>
  <c r="AF47" i="1"/>
  <c r="AG47" i="1"/>
  <c r="AJ47" i="1"/>
  <c r="AK47" i="1"/>
  <c r="AL47" i="1"/>
  <c r="AN47" i="1"/>
  <c r="AO47" i="1"/>
  <c r="AP47" i="1"/>
  <c r="E48" i="1"/>
  <c r="F48" i="1"/>
  <c r="G48" i="1"/>
  <c r="J48" i="1"/>
  <c r="L48" i="1"/>
  <c r="M48" i="1"/>
  <c r="N48" i="1"/>
  <c r="O48" i="1"/>
  <c r="P48" i="1"/>
  <c r="Q48" i="1"/>
  <c r="R48" i="1"/>
  <c r="S48" i="1"/>
  <c r="T48" i="1"/>
  <c r="U48" i="1"/>
  <c r="V48" i="1"/>
  <c r="W48" i="1"/>
  <c r="X48" i="1"/>
  <c r="AF48" i="1"/>
  <c r="AG48" i="1"/>
  <c r="AJ48" i="1"/>
  <c r="AK48" i="1"/>
  <c r="AL48" i="1"/>
  <c r="AN48" i="1"/>
  <c r="AO48" i="1"/>
  <c r="AP48" i="1"/>
  <c r="E49" i="1"/>
  <c r="F49" i="1"/>
  <c r="G49" i="1"/>
  <c r="J49" i="1"/>
  <c r="L49" i="1"/>
  <c r="M49" i="1"/>
  <c r="N49" i="1"/>
  <c r="O49" i="1"/>
  <c r="P49" i="1"/>
  <c r="Q49" i="1"/>
  <c r="R49" i="1"/>
  <c r="S49" i="1"/>
  <c r="T49" i="1"/>
  <c r="U49" i="1"/>
  <c r="V49" i="1"/>
  <c r="W49" i="1"/>
  <c r="X49" i="1"/>
  <c r="AF49" i="1"/>
  <c r="AG49" i="1"/>
  <c r="AJ49" i="1"/>
  <c r="AK49" i="1"/>
  <c r="AL49" i="1"/>
  <c r="AN49" i="1"/>
  <c r="AO49" i="1"/>
  <c r="AP49" i="1"/>
  <c r="E50" i="1"/>
  <c r="F50" i="1"/>
  <c r="G50" i="1"/>
  <c r="J50" i="1"/>
  <c r="L50" i="1"/>
  <c r="M50" i="1"/>
  <c r="N50" i="1"/>
  <c r="O50" i="1"/>
  <c r="P50" i="1"/>
  <c r="Q50" i="1"/>
  <c r="R50" i="1"/>
  <c r="S50" i="1"/>
  <c r="T50" i="1"/>
  <c r="U50" i="1"/>
  <c r="V50" i="1"/>
  <c r="W50" i="1"/>
  <c r="X50" i="1"/>
  <c r="AF50" i="1"/>
  <c r="AG50" i="1"/>
  <c r="AJ50" i="1"/>
  <c r="AK50" i="1"/>
  <c r="AL50" i="1"/>
  <c r="AN50" i="1"/>
  <c r="AO50" i="1"/>
  <c r="AP50" i="1"/>
  <c r="E51" i="1"/>
  <c r="F51" i="1"/>
  <c r="G51" i="1"/>
  <c r="J51" i="1"/>
  <c r="L51" i="1"/>
  <c r="M51" i="1"/>
  <c r="N51" i="1"/>
  <c r="O51" i="1"/>
  <c r="P51" i="1"/>
  <c r="Q51" i="1"/>
  <c r="R51" i="1"/>
  <c r="S51" i="1"/>
  <c r="T51" i="1"/>
  <c r="U51" i="1"/>
  <c r="V51" i="1"/>
  <c r="W51" i="1"/>
  <c r="X51" i="1"/>
  <c r="AF51" i="1"/>
  <c r="AG51" i="1"/>
  <c r="AJ51" i="1"/>
  <c r="AK51" i="1"/>
  <c r="AL51" i="1"/>
  <c r="AN51" i="1"/>
  <c r="AO51" i="1"/>
  <c r="AP51" i="1"/>
  <c r="E52" i="1"/>
  <c r="F52" i="1"/>
  <c r="G52" i="1"/>
  <c r="J52" i="1"/>
  <c r="L52" i="1"/>
  <c r="M52" i="1"/>
  <c r="N52" i="1"/>
  <c r="O52" i="1"/>
  <c r="P52" i="1"/>
  <c r="Q52" i="1"/>
  <c r="R52" i="1"/>
  <c r="S52" i="1"/>
  <c r="T52" i="1"/>
  <c r="U52" i="1"/>
  <c r="V52" i="1"/>
  <c r="W52" i="1"/>
  <c r="X52" i="1"/>
  <c r="AF52" i="1"/>
  <c r="AG52" i="1"/>
  <c r="AJ52" i="1"/>
  <c r="AK52" i="1"/>
  <c r="AL52" i="1"/>
  <c r="AN52" i="1"/>
  <c r="AO52" i="1"/>
  <c r="AP52" i="1"/>
  <c r="E53" i="1"/>
  <c r="F53" i="1"/>
  <c r="G53" i="1"/>
  <c r="J53" i="1"/>
  <c r="L53" i="1"/>
  <c r="M53" i="1"/>
  <c r="N53" i="1"/>
  <c r="O53" i="1"/>
  <c r="P53" i="1"/>
  <c r="Q53" i="1"/>
  <c r="R53" i="1"/>
  <c r="S53" i="1"/>
  <c r="T53" i="1"/>
  <c r="U53" i="1"/>
  <c r="V53" i="1"/>
  <c r="W53" i="1"/>
  <c r="X53" i="1"/>
  <c r="AF53" i="1"/>
  <c r="AG53" i="1"/>
  <c r="AJ53" i="1"/>
  <c r="AK53" i="1"/>
  <c r="AL53" i="1"/>
  <c r="AN53" i="1"/>
  <c r="AO53" i="1"/>
  <c r="AP53" i="1"/>
  <c r="E54" i="1"/>
  <c r="F54" i="1"/>
  <c r="G54" i="1"/>
  <c r="J54" i="1"/>
  <c r="L54" i="1"/>
  <c r="M54" i="1"/>
  <c r="N54" i="1"/>
  <c r="O54" i="1"/>
  <c r="P54" i="1"/>
  <c r="Q54" i="1"/>
  <c r="R54" i="1"/>
  <c r="S54" i="1"/>
  <c r="T54" i="1"/>
  <c r="U54" i="1"/>
  <c r="V54" i="1"/>
  <c r="W54" i="1"/>
  <c r="X54" i="1"/>
  <c r="AF54" i="1"/>
  <c r="AG54" i="1"/>
  <c r="AJ54" i="1"/>
  <c r="AK54" i="1"/>
  <c r="AL54" i="1"/>
  <c r="AN54" i="1"/>
  <c r="AO54" i="1"/>
  <c r="AP54" i="1"/>
  <c r="E55" i="1"/>
  <c r="F55" i="1"/>
  <c r="G55" i="1"/>
  <c r="J55" i="1"/>
  <c r="L55" i="1"/>
  <c r="M55" i="1"/>
  <c r="N55" i="1"/>
  <c r="O55" i="1"/>
  <c r="P55" i="1"/>
  <c r="Q55" i="1"/>
  <c r="R55" i="1"/>
  <c r="S55" i="1"/>
  <c r="T55" i="1"/>
  <c r="U55" i="1"/>
  <c r="V55" i="1"/>
  <c r="W55" i="1"/>
  <c r="X55" i="1"/>
  <c r="AF55" i="1"/>
  <c r="AG55" i="1"/>
  <c r="AJ55" i="1"/>
  <c r="AK55" i="1"/>
  <c r="AL55" i="1"/>
  <c r="AN55" i="1"/>
  <c r="AO55" i="1"/>
  <c r="AP55" i="1"/>
  <c r="E56" i="1"/>
  <c r="F56" i="1"/>
  <c r="G56" i="1"/>
  <c r="J56" i="1"/>
  <c r="L56" i="1"/>
  <c r="M56" i="1"/>
  <c r="N56" i="1"/>
  <c r="O56" i="1"/>
  <c r="P56" i="1"/>
  <c r="Q56" i="1"/>
  <c r="R56" i="1"/>
  <c r="S56" i="1"/>
  <c r="T56" i="1"/>
  <c r="U56" i="1"/>
  <c r="V56" i="1"/>
  <c r="W56" i="1"/>
  <c r="X56" i="1"/>
  <c r="AF56" i="1"/>
  <c r="AG56" i="1"/>
  <c r="AJ56" i="1"/>
  <c r="AK56" i="1"/>
  <c r="AL56" i="1"/>
  <c r="AN56" i="1"/>
  <c r="AO56" i="1"/>
  <c r="AP56" i="1"/>
  <c r="E57" i="1"/>
  <c r="F57" i="1"/>
  <c r="G57" i="1"/>
  <c r="J57" i="1"/>
  <c r="L57" i="1"/>
  <c r="M57" i="1"/>
  <c r="N57" i="1"/>
  <c r="O57" i="1"/>
  <c r="P57" i="1"/>
  <c r="Q57" i="1"/>
  <c r="R57" i="1"/>
  <c r="S57" i="1"/>
  <c r="T57" i="1"/>
  <c r="U57" i="1"/>
  <c r="V57" i="1"/>
  <c r="W57" i="1"/>
  <c r="X57" i="1"/>
  <c r="AF57" i="1"/>
  <c r="AG57" i="1"/>
  <c r="AJ57" i="1"/>
  <c r="AK57" i="1"/>
  <c r="AL57" i="1"/>
  <c r="AN57" i="1"/>
  <c r="AO57" i="1"/>
  <c r="AP57" i="1"/>
  <c r="E58" i="1"/>
  <c r="F58" i="1"/>
  <c r="G58" i="1"/>
  <c r="J58" i="1"/>
  <c r="L58" i="1"/>
  <c r="M58" i="1"/>
  <c r="N58" i="1"/>
  <c r="O58" i="1"/>
  <c r="P58" i="1"/>
  <c r="Q58" i="1"/>
  <c r="R58" i="1"/>
  <c r="S58" i="1"/>
  <c r="T58" i="1"/>
  <c r="U58" i="1"/>
  <c r="V58" i="1"/>
  <c r="W58" i="1"/>
  <c r="X58" i="1"/>
  <c r="AF58" i="1"/>
  <c r="AG58" i="1"/>
  <c r="AJ58" i="1"/>
  <c r="AK58" i="1"/>
  <c r="AL58" i="1"/>
  <c r="AN58" i="1"/>
  <c r="AO58" i="1"/>
  <c r="AP58" i="1"/>
  <c r="E59" i="1"/>
  <c r="F59" i="1"/>
  <c r="G59" i="1"/>
  <c r="J59" i="1"/>
  <c r="L59" i="1"/>
  <c r="M59" i="1"/>
  <c r="N59" i="1"/>
  <c r="O59" i="1"/>
  <c r="P59" i="1"/>
  <c r="Q59" i="1"/>
  <c r="R59" i="1"/>
  <c r="S59" i="1"/>
  <c r="T59" i="1"/>
  <c r="U59" i="1"/>
  <c r="V59" i="1"/>
  <c r="W59" i="1"/>
  <c r="X59" i="1"/>
  <c r="AF59" i="1"/>
  <c r="AG59" i="1"/>
  <c r="AJ59" i="1"/>
  <c r="AK59" i="1"/>
  <c r="AL59" i="1"/>
  <c r="AN59" i="1"/>
  <c r="AO59" i="1"/>
  <c r="AP59" i="1"/>
  <c r="E60" i="1"/>
  <c r="F60" i="1"/>
  <c r="G60" i="1"/>
  <c r="J60" i="1"/>
  <c r="L60" i="1"/>
  <c r="M60" i="1"/>
  <c r="N60" i="1"/>
  <c r="O60" i="1"/>
  <c r="P60" i="1"/>
  <c r="Q60" i="1"/>
  <c r="R60" i="1"/>
  <c r="S60" i="1"/>
  <c r="T60" i="1"/>
  <c r="U60" i="1"/>
  <c r="V60" i="1"/>
  <c r="W60" i="1"/>
  <c r="X60" i="1"/>
  <c r="AF60" i="1"/>
  <c r="AG60" i="1"/>
  <c r="AJ60" i="1"/>
  <c r="AK60" i="1"/>
  <c r="AL60" i="1"/>
  <c r="AN60" i="1"/>
  <c r="AO60" i="1"/>
  <c r="AP60" i="1"/>
  <c r="E61" i="1"/>
  <c r="F61" i="1"/>
  <c r="G61" i="1"/>
  <c r="J61" i="1"/>
  <c r="L61" i="1"/>
  <c r="M61" i="1"/>
  <c r="N61" i="1"/>
  <c r="O61" i="1"/>
  <c r="P61" i="1"/>
  <c r="Q61" i="1"/>
  <c r="R61" i="1"/>
  <c r="S61" i="1"/>
  <c r="T61" i="1"/>
  <c r="U61" i="1"/>
  <c r="V61" i="1"/>
  <c r="W61" i="1"/>
  <c r="X61" i="1"/>
  <c r="AF61" i="1"/>
  <c r="AG61" i="1"/>
  <c r="AJ61" i="1"/>
  <c r="AK61" i="1"/>
  <c r="AL61" i="1"/>
  <c r="AN61" i="1"/>
  <c r="AO61" i="1"/>
  <c r="AP61" i="1"/>
  <c r="E62" i="1"/>
  <c r="F62" i="1"/>
  <c r="G62" i="1"/>
  <c r="J62" i="1"/>
  <c r="L62" i="1"/>
  <c r="M62" i="1"/>
  <c r="N62" i="1"/>
  <c r="O62" i="1"/>
  <c r="P62" i="1"/>
  <c r="Q62" i="1"/>
  <c r="R62" i="1"/>
  <c r="S62" i="1"/>
  <c r="T62" i="1"/>
  <c r="U62" i="1"/>
  <c r="V62" i="1"/>
  <c r="W62" i="1"/>
  <c r="X62" i="1"/>
  <c r="AF62" i="1"/>
  <c r="AG62" i="1"/>
  <c r="AJ62" i="1"/>
  <c r="AK62" i="1"/>
  <c r="AL62" i="1"/>
  <c r="AN62" i="1"/>
  <c r="AO62" i="1"/>
  <c r="AP62" i="1"/>
  <c r="E63" i="1"/>
  <c r="F63" i="1"/>
  <c r="G63" i="1"/>
  <c r="J63" i="1"/>
  <c r="L63" i="1"/>
  <c r="M63" i="1"/>
  <c r="N63" i="1"/>
  <c r="O63" i="1"/>
  <c r="P63" i="1"/>
  <c r="Q63" i="1"/>
  <c r="R63" i="1"/>
  <c r="S63" i="1"/>
  <c r="T63" i="1"/>
  <c r="U63" i="1"/>
  <c r="V63" i="1"/>
  <c r="W63" i="1"/>
  <c r="X63" i="1"/>
  <c r="AF63" i="1"/>
  <c r="AG63" i="1"/>
  <c r="AJ63" i="1"/>
  <c r="AK63" i="1"/>
  <c r="AL63" i="1"/>
  <c r="AN63" i="1"/>
  <c r="AO63" i="1"/>
  <c r="AP63" i="1"/>
  <c r="E64" i="1"/>
  <c r="F64" i="1"/>
  <c r="G64" i="1"/>
  <c r="J64" i="1"/>
  <c r="L64" i="1"/>
  <c r="M64" i="1"/>
  <c r="N64" i="1"/>
  <c r="O64" i="1"/>
  <c r="P64" i="1"/>
  <c r="Q64" i="1"/>
  <c r="R64" i="1"/>
  <c r="S64" i="1"/>
  <c r="T64" i="1"/>
  <c r="U64" i="1"/>
  <c r="V64" i="1"/>
  <c r="W64" i="1"/>
  <c r="X64" i="1"/>
  <c r="AF64" i="1"/>
  <c r="AG64" i="1"/>
  <c r="AJ64" i="1"/>
  <c r="AK64" i="1"/>
  <c r="AL64" i="1"/>
  <c r="AN64" i="1"/>
  <c r="AO64" i="1"/>
  <c r="AP64" i="1"/>
  <c r="E65" i="1"/>
  <c r="F65" i="1"/>
  <c r="G65" i="1"/>
  <c r="J65" i="1"/>
  <c r="L65" i="1"/>
  <c r="M65" i="1"/>
  <c r="N65" i="1"/>
  <c r="O65" i="1"/>
  <c r="P65" i="1"/>
  <c r="Q65" i="1"/>
  <c r="R65" i="1"/>
  <c r="S65" i="1"/>
  <c r="T65" i="1"/>
  <c r="U65" i="1"/>
  <c r="V65" i="1"/>
  <c r="W65" i="1"/>
  <c r="X65" i="1"/>
  <c r="AF65" i="1"/>
  <c r="AG65" i="1"/>
  <c r="AJ65" i="1"/>
  <c r="AK65" i="1"/>
  <c r="AL65" i="1"/>
  <c r="AN65" i="1"/>
  <c r="AO65" i="1"/>
  <c r="AP65" i="1"/>
  <c r="E66" i="1"/>
  <c r="F66" i="1"/>
  <c r="G66" i="1"/>
  <c r="J66" i="1"/>
  <c r="L66" i="1"/>
  <c r="M66" i="1"/>
  <c r="N66" i="1"/>
  <c r="O66" i="1"/>
  <c r="P66" i="1"/>
  <c r="Q66" i="1"/>
  <c r="R66" i="1"/>
  <c r="S66" i="1"/>
  <c r="T66" i="1"/>
  <c r="U66" i="1"/>
  <c r="V66" i="1"/>
  <c r="W66" i="1"/>
  <c r="X66" i="1"/>
  <c r="AF66" i="1"/>
  <c r="AG66" i="1"/>
  <c r="AJ66" i="1"/>
  <c r="AK66" i="1"/>
  <c r="AL66" i="1"/>
  <c r="AN66" i="1"/>
  <c r="AO66" i="1"/>
  <c r="AP66" i="1"/>
  <c r="E67" i="1"/>
  <c r="F67" i="1"/>
  <c r="G67" i="1"/>
  <c r="J67" i="1"/>
  <c r="L67" i="1"/>
  <c r="M67" i="1"/>
  <c r="N67" i="1"/>
  <c r="O67" i="1"/>
  <c r="P67" i="1"/>
  <c r="Q67" i="1"/>
  <c r="R67" i="1"/>
  <c r="S67" i="1"/>
  <c r="T67" i="1"/>
  <c r="U67" i="1"/>
  <c r="V67" i="1"/>
  <c r="W67" i="1"/>
  <c r="X67" i="1"/>
  <c r="AF67" i="1"/>
  <c r="AG67" i="1"/>
  <c r="AJ67" i="1"/>
  <c r="AK67" i="1"/>
  <c r="AL67" i="1"/>
  <c r="AN67" i="1"/>
  <c r="AO67" i="1"/>
  <c r="AP67" i="1"/>
  <c r="E68" i="1"/>
  <c r="F68" i="1"/>
  <c r="G68" i="1"/>
  <c r="J68" i="1"/>
  <c r="L68" i="1"/>
  <c r="M68" i="1"/>
  <c r="N68" i="1"/>
  <c r="O68" i="1"/>
  <c r="P68" i="1"/>
  <c r="Q68" i="1"/>
  <c r="R68" i="1"/>
  <c r="S68" i="1"/>
  <c r="T68" i="1"/>
  <c r="U68" i="1"/>
  <c r="V68" i="1"/>
  <c r="W68" i="1"/>
  <c r="X68" i="1"/>
  <c r="AF68" i="1"/>
  <c r="AG68" i="1"/>
  <c r="AJ68" i="1"/>
  <c r="AK68" i="1"/>
  <c r="AL68" i="1"/>
  <c r="AN68" i="1"/>
  <c r="AO68" i="1"/>
  <c r="AP68" i="1"/>
  <c r="AP43" i="1"/>
  <c r="AO43" i="1"/>
  <c r="AN43" i="1"/>
  <c r="AK43" i="1"/>
  <c r="AJ43" i="1"/>
  <c r="AF43" i="1"/>
  <c r="Q43" i="1"/>
  <c r="O43" i="1"/>
  <c r="N43" i="1"/>
  <c r="F43" i="1"/>
  <c r="E43" i="1"/>
  <c r="F4" i="1"/>
  <c r="E4" i="1"/>
  <c r="K45" i="7"/>
  <c r="K46" i="7"/>
  <c r="K47" i="7"/>
  <c r="K48" i="7"/>
  <c r="K49" i="7"/>
  <c r="K50" i="7"/>
  <c r="K51" i="7"/>
  <c r="K52" i="7"/>
  <c r="K53" i="7"/>
  <c r="K54" i="7"/>
  <c r="K55" i="7"/>
  <c r="K56" i="7"/>
  <c r="K57" i="7"/>
  <c r="K58" i="7"/>
  <c r="K59" i="7"/>
  <c r="K60" i="7"/>
  <c r="K61" i="7"/>
  <c r="K62" i="7"/>
  <c r="K63" i="7"/>
  <c r="K64" i="7"/>
  <c r="K65" i="7"/>
  <c r="K66" i="7"/>
  <c r="K67" i="7"/>
  <c r="K68" i="7"/>
  <c r="K69" i="7"/>
  <c r="K44"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B68" i="1"/>
  <c r="B67" i="1"/>
  <c r="B66" i="1"/>
  <c r="B65" i="1"/>
  <c r="B64" i="1"/>
  <c r="B63" i="1"/>
  <c r="B62" i="1"/>
  <c r="B61" i="1"/>
  <c r="B60" i="1"/>
  <c r="B59" i="1"/>
  <c r="B58" i="1"/>
  <c r="B57" i="1"/>
  <c r="B56" i="1"/>
  <c r="B55" i="1"/>
  <c r="B54" i="1"/>
  <c r="B53" i="1"/>
  <c r="B52" i="1"/>
  <c r="B51" i="1"/>
  <c r="B50" i="1"/>
  <c r="B49" i="1"/>
  <c r="B48" i="1"/>
  <c r="B47" i="1"/>
  <c r="B46" i="1"/>
  <c r="B45" i="1"/>
  <c r="B44" i="1"/>
  <c r="AL43" i="1"/>
  <c r="AG43" i="1"/>
  <c r="X43" i="1"/>
  <c r="W43" i="1"/>
  <c r="V43" i="1"/>
  <c r="U43" i="1"/>
  <c r="T43" i="1"/>
  <c r="S43" i="1"/>
  <c r="R43" i="1"/>
  <c r="P43" i="1"/>
  <c r="AH43" i="1" s="1"/>
  <c r="M43" i="1"/>
  <c r="L43" i="1"/>
  <c r="J43" i="1"/>
  <c r="G43" i="1"/>
  <c r="B43" i="1"/>
  <c r="AE68" i="10"/>
  <c r="V69" i="7" s="1"/>
  <c r="AE67" i="10"/>
  <c r="V68" i="7" s="1"/>
  <c r="AE66" i="10"/>
  <c r="V67" i="7" s="1"/>
  <c r="AE65" i="10"/>
  <c r="V66" i="7" s="1"/>
  <c r="AE64" i="10"/>
  <c r="V65" i="7" s="1"/>
  <c r="AE63" i="10"/>
  <c r="V64" i="7" s="1"/>
  <c r="AE62" i="10"/>
  <c r="V63" i="7" s="1"/>
  <c r="AE61" i="10"/>
  <c r="V62" i="7" s="1"/>
  <c r="AE60" i="10"/>
  <c r="V61" i="7" s="1"/>
  <c r="AE59" i="10"/>
  <c r="V60" i="7" s="1"/>
  <c r="AE58" i="10"/>
  <c r="V59" i="7" s="1"/>
  <c r="AE57" i="10"/>
  <c r="V58" i="7" s="1"/>
  <c r="AE56" i="10"/>
  <c r="V57" i="7" s="1"/>
  <c r="AE55" i="10"/>
  <c r="V56" i="7" s="1"/>
  <c r="AE54" i="10"/>
  <c r="V55" i="7" s="1"/>
  <c r="AE53" i="10"/>
  <c r="V54" i="7" s="1"/>
  <c r="AE52" i="10"/>
  <c r="V53" i="7" s="1"/>
  <c r="AE51" i="10"/>
  <c r="V52" i="7" s="1"/>
  <c r="AE50" i="10"/>
  <c r="V51" i="7" s="1"/>
  <c r="AE49" i="10"/>
  <c r="V50" i="7" s="1"/>
  <c r="AE48" i="10"/>
  <c r="V49" i="7" s="1"/>
  <c r="AE47" i="10"/>
  <c r="V48" i="7" s="1"/>
  <c r="AE46" i="10"/>
  <c r="V47" i="7" s="1"/>
  <c r="AE45" i="10"/>
  <c r="V46" i="7" s="1"/>
  <c r="AE44" i="10"/>
  <c r="V45" i="7" s="1"/>
  <c r="AE43" i="10"/>
  <c r="V44" i="7" s="1"/>
  <c r="B138" i="13"/>
  <c r="A156" i="13" l="1"/>
  <c r="K70" i="7"/>
  <c r="AH68" i="1"/>
  <c r="AH64" i="1"/>
  <c r="AH60" i="1"/>
  <c r="AH56" i="1"/>
  <c r="AH52" i="1"/>
  <c r="AH48" i="1"/>
  <c r="AH44" i="1"/>
  <c r="AH66" i="1"/>
  <c r="AH62" i="1"/>
  <c r="AH58" i="1"/>
  <c r="AH54" i="1"/>
  <c r="AH50" i="1"/>
  <c r="AH46" i="1"/>
  <c r="AH68" i="7"/>
  <c r="AJ68" i="7" s="1"/>
  <c r="AI68" i="7"/>
  <c r="AI69" i="7"/>
  <c r="AH69" i="7"/>
  <c r="AJ69" i="7" s="1"/>
  <c r="AI47" i="7"/>
  <c r="AH47" i="7"/>
  <c r="AJ47" i="7" s="1"/>
  <c r="AI55" i="7"/>
  <c r="AH55" i="7"/>
  <c r="AJ55" i="7" s="1"/>
  <c r="AI63" i="7"/>
  <c r="AH63" i="7"/>
  <c r="AJ63" i="7" s="1"/>
  <c r="AH52" i="7"/>
  <c r="AJ52" i="7" s="1"/>
  <c r="AI52" i="7"/>
  <c r="AH60" i="7"/>
  <c r="AJ60" i="7" s="1"/>
  <c r="AI60" i="7"/>
  <c r="AI61" i="7"/>
  <c r="AH61" i="7"/>
  <c r="AJ61" i="7" s="1"/>
  <c r="AI45" i="7"/>
  <c r="AH45" i="7"/>
  <c r="AJ45" i="7" s="1"/>
  <c r="AI53" i="7"/>
  <c r="AH53" i="7"/>
  <c r="AJ53" i="7" s="1"/>
  <c r="AH49" i="7"/>
  <c r="AJ49" i="7" s="1"/>
  <c r="AI49" i="7"/>
  <c r="AH57" i="7"/>
  <c r="AJ57" i="7" s="1"/>
  <c r="AI57" i="7"/>
  <c r="AH65" i="7"/>
  <c r="AJ65" i="7" s="1"/>
  <c r="AI65" i="7"/>
  <c r="AI51" i="7"/>
  <c r="AH51" i="7"/>
  <c r="AJ51" i="7" s="1"/>
  <c r="AI59" i="7"/>
  <c r="AH59" i="7"/>
  <c r="AJ59" i="7" s="1"/>
  <c r="AI67" i="7"/>
  <c r="AH67" i="7"/>
  <c r="AJ67" i="7" s="1"/>
  <c r="AH48" i="7"/>
  <c r="AJ48" i="7" s="1"/>
  <c r="AI48" i="7"/>
  <c r="AH56" i="7"/>
  <c r="AJ56" i="7" s="1"/>
  <c r="AI56" i="7"/>
  <c r="AH64" i="7"/>
  <c r="AJ64" i="7" s="1"/>
  <c r="AI64" i="7"/>
  <c r="AI54" i="7"/>
  <c r="AH54" i="7"/>
  <c r="AJ54" i="7" s="1"/>
  <c r="AI58" i="7"/>
  <c r="AH58" i="7"/>
  <c r="AJ58" i="7" s="1"/>
  <c r="AH62" i="7"/>
  <c r="AJ62" i="7" s="1"/>
  <c r="AI62" i="7"/>
  <c r="AH67" i="1"/>
  <c r="AH63" i="1"/>
  <c r="AH59" i="1"/>
  <c r="AH55" i="1"/>
  <c r="AH51" i="1"/>
  <c r="AH47" i="1"/>
  <c r="AI50" i="7"/>
  <c r="AH50" i="7"/>
  <c r="AJ50" i="7" s="1"/>
  <c r="AI66" i="7"/>
  <c r="AH66" i="7"/>
  <c r="AJ66" i="7" s="1"/>
  <c r="AI44" i="7"/>
  <c r="AH44" i="7"/>
  <c r="AJ44" i="7" s="1"/>
  <c r="AH46" i="7"/>
  <c r="AJ46" i="7" s="1"/>
  <c r="AI46" i="7"/>
  <c r="AH65" i="1"/>
  <c r="AH61" i="1"/>
  <c r="AH57" i="1"/>
  <c r="AH53" i="1"/>
  <c r="AH49" i="1"/>
  <c r="AH45" i="1"/>
  <c r="B144" i="13"/>
  <c r="B150" i="13"/>
  <c r="A162" i="13" l="1"/>
  <c r="AJ9" i="1"/>
  <c r="AK9" i="1"/>
  <c r="AJ10" i="1"/>
  <c r="AK10" i="1"/>
  <c r="AJ11" i="1"/>
  <c r="AK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K8" i="1"/>
  <c r="AJ8" i="1"/>
  <c r="B156" i="13"/>
  <c r="A168" i="13" l="1"/>
  <c r="AK7" i="1"/>
  <c r="AJ7" i="1"/>
  <c r="AF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G9" i="1"/>
  <c r="L9" i="1"/>
  <c r="M9" i="1"/>
  <c r="N9" i="1"/>
  <c r="S9" i="1"/>
  <c r="T9" i="1"/>
  <c r="U9" i="1"/>
  <c r="V9" i="1"/>
  <c r="W9" i="1"/>
  <c r="X9" i="1"/>
  <c r="AF9" i="1"/>
  <c r="AG9" i="1"/>
  <c r="AI9" i="1"/>
  <c r="AL9" i="1"/>
  <c r="AN9" i="1"/>
  <c r="AO9" i="1"/>
  <c r="AP9" i="1"/>
  <c r="G10" i="1"/>
  <c r="J10" i="1"/>
  <c r="L10" i="1"/>
  <c r="M10" i="1"/>
  <c r="N10" i="1"/>
  <c r="O10" i="1"/>
  <c r="P10" i="1"/>
  <c r="R10" i="1"/>
  <c r="S10" i="1"/>
  <c r="T10" i="1"/>
  <c r="U10" i="1"/>
  <c r="V10" i="1"/>
  <c r="W10" i="1"/>
  <c r="X10" i="1"/>
  <c r="AF10" i="1"/>
  <c r="AG10" i="1"/>
  <c r="AI10" i="1"/>
  <c r="AL10" i="1"/>
  <c r="AN10" i="1"/>
  <c r="AO10" i="1"/>
  <c r="AP10" i="1"/>
  <c r="G11" i="1"/>
  <c r="J11" i="1"/>
  <c r="L11" i="1"/>
  <c r="M11" i="1"/>
  <c r="N11" i="1"/>
  <c r="O11" i="1"/>
  <c r="P11" i="1"/>
  <c r="R11" i="1"/>
  <c r="S11" i="1"/>
  <c r="T11" i="1"/>
  <c r="U11" i="1"/>
  <c r="V11" i="1"/>
  <c r="W11" i="1"/>
  <c r="X11" i="1"/>
  <c r="AF11" i="1"/>
  <c r="AG11" i="1"/>
  <c r="AI11" i="1"/>
  <c r="AL11" i="1"/>
  <c r="AN11" i="1"/>
  <c r="AO11" i="1"/>
  <c r="AP11" i="1"/>
  <c r="G12" i="1"/>
  <c r="J12" i="1"/>
  <c r="L12" i="1"/>
  <c r="M12" i="1"/>
  <c r="N12" i="1"/>
  <c r="O12" i="1"/>
  <c r="P12" i="1"/>
  <c r="Q12" i="1"/>
  <c r="R12" i="1"/>
  <c r="S12" i="1"/>
  <c r="T12" i="1"/>
  <c r="U12" i="1"/>
  <c r="V12" i="1"/>
  <c r="W12" i="1"/>
  <c r="X12" i="1"/>
  <c r="AF12" i="1"/>
  <c r="AG12" i="1"/>
  <c r="AI12" i="1"/>
  <c r="AL12" i="1"/>
  <c r="AN12" i="1"/>
  <c r="AO12" i="1"/>
  <c r="AP12" i="1"/>
  <c r="G13" i="1"/>
  <c r="J13" i="1"/>
  <c r="L13" i="1"/>
  <c r="M13" i="1"/>
  <c r="N13" i="1"/>
  <c r="O13" i="1"/>
  <c r="P13" i="1"/>
  <c r="Q13" i="1"/>
  <c r="R13" i="1"/>
  <c r="S13" i="1"/>
  <c r="T13" i="1"/>
  <c r="U13" i="1"/>
  <c r="V13" i="1"/>
  <c r="W13" i="1"/>
  <c r="X13" i="1"/>
  <c r="AF13" i="1"/>
  <c r="AG13" i="1"/>
  <c r="AI13" i="1"/>
  <c r="AL13" i="1"/>
  <c r="AN13" i="1"/>
  <c r="AO13" i="1"/>
  <c r="AP13" i="1"/>
  <c r="G14" i="1"/>
  <c r="J14" i="1"/>
  <c r="L14" i="1"/>
  <c r="M14" i="1"/>
  <c r="N14" i="1"/>
  <c r="O14" i="1"/>
  <c r="P14" i="1"/>
  <c r="Q14" i="1"/>
  <c r="R14" i="1"/>
  <c r="S14" i="1"/>
  <c r="T14" i="1"/>
  <c r="U14" i="1"/>
  <c r="V14" i="1"/>
  <c r="W14" i="1"/>
  <c r="X14" i="1"/>
  <c r="AF14" i="1"/>
  <c r="AG14" i="1"/>
  <c r="AI14" i="1"/>
  <c r="AL14" i="1"/>
  <c r="AN14" i="1"/>
  <c r="AO14" i="1"/>
  <c r="AP14" i="1"/>
  <c r="G15" i="1"/>
  <c r="J15" i="1"/>
  <c r="L15" i="1"/>
  <c r="M15" i="1"/>
  <c r="N15" i="1"/>
  <c r="O15" i="1"/>
  <c r="P15" i="1"/>
  <c r="Q15" i="1"/>
  <c r="R15" i="1"/>
  <c r="S15" i="1"/>
  <c r="T15" i="1"/>
  <c r="U15" i="1"/>
  <c r="V15" i="1"/>
  <c r="W15" i="1"/>
  <c r="X15" i="1"/>
  <c r="AF15" i="1"/>
  <c r="AG15" i="1"/>
  <c r="AI15" i="1"/>
  <c r="AL15" i="1"/>
  <c r="AN15" i="1"/>
  <c r="AO15" i="1"/>
  <c r="AP15" i="1"/>
  <c r="G16" i="1"/>
  <c r="J16" i="1"/>
  <c r="L16" i="1"/>
  <c r="M16" i="1"/>
  <c r="N16" i="1"/>
  <c r="O16" i="1"/>
  <c r="P16" i="1"/>
  <c r="Q16" i="1"/>
  <c r="R16" i="1"/>
  <c r="S16" i="1"/>
  <c r="T16" i="1"/>
  <c r="U16" i="1"/>
  <c r="V16" i="1"/>
  <c r="W16" i="1"/>
  <c r="X16" i="1"/>
  <c r="AF16" i="1"/>
  <c r="AG16" i="1"/>
  <c r="AI16" i="1"/>
  <c r="AL16" i="1"/>
  <c r="AN16" i="1"/>
  <c r="AO16" i="1"/>
  <c r="AP16" i="1"/>
  <c r="G17" i="1"/>
  <c r="J17" i="1"/>
  <c r="L17" i="1"/>
  <c r="M17" i="1"/>
  <c r="N17" i="1"/>
  <c r="O17" i="1"/>
  <c r="P17" i="1"/>
  <c r="Q17" i="1"/>
  <c r="R17" i="1"/>
  <c r="S17" i="1"/>
  <c r="T17" i="1"/>
  <c r="U17" i="1"/>
  <c r="V17" i="1"/>
  <c r="W17" i="1"/>
  <c r="X17" i="1"/>
  <c r="AF17" i="1"/>
  <c r="AG17" i="1"/>
  <c r="AI17" i="1"/>
  <c r="AL17" i="1"/>
  <c r="AN17" i="1"/>
  <c r="AO17" i="1"/>
  <c r="AP17" i="1"/>
  <c r="G18" i="1"/>
  <c r="J18" i="1"/>
  <c r="L18" i="1"/>
  <c r="M18" i="1"/>
  <c r="N18" i="1"/>
  <c r="O18" i="1"/>
  <c r="P18" i="1"/>
  <c r="Q18" i="1"/>
  <c r="R18" i="1"/>
  <c r="S18" i="1"/>
  <c r="T18" i="1"/>
  <c r="U18" i="1"/>
  <c r="V18" i="1"/>
  <c r="W18" i="1"/>
  <c r="X18" i="1"/>
  <c r="AF18" i="1"/>
  <c r="AG18" i="1"/>
  <c r="AI18" i="1"/>
  <c r="AL18" i="1"/>
  <c r="AN18" i="1"/>
  <c r="AO18" i="1"/>
  <c r="AP18" i="1"/>
  <c r="G19" i="1"/>
  <c r="J19" i="1"/>
  <c r="L19" i="1"/>
  <c r="M19" i="1"/>
  <c r="N19" i="1"/>
  <c r="O19" i="1"/>
  <c r="P19" i="1"/>
  <c r="Q19" i="1"/>
  <c r="R19" i="1"/>
  <c r="S19" i="1"/>
  <c r="T19" i="1"/>
  <c r="U19" i="1"/>
  <c r="V19" i="1"/>
  <c r="W19" i="1"/>
  <c r="X19" i="1"/>
  <c r="AF19" i="1"/>
  <c r="AG19" i="1"/>
  <c r="AI19" i="1"/>
  <c r="AL19" i="1"/>
  <c r="AN19" i="1"/>
  <c r="AO19" i="1"/>
  <c r="AP19" i="1"/>
  <c r="G20" i="1"/>
  <c r="J20" i="1"/>
  <c r="L20" i="1"/>
  <c r="M20" i="1"/>
  <c r="N20" i="1"/>
  <c r="O20" i="1"/>
  <c r="P20" i="1"/>
  <c r="Q20" i="1"/>
  <c r="R20" i="1"/>
  <c r="S20" i="1"/>
  <c r="T20" i="1"/>
  <c r="U20" i="1"/>
  <c r="V20" i="1"/>
  <c r="W20" i="1"/>
  <c r="X20" i="1"/>
  <c r="AF20" i="1"/>
  <c r="AG20" i="1"/>
  <c r="AI20" i="1"/>
  <c r="AL20" i="1"/>
  <c r="AN20" i="1"/>
  <c r="AO20" i="1"/>
  <c r="AP20" i="1"/>
  <c r="G21" i="1"/>
  <c r="J21" i="1"/>
  <c r="L21" i="1"/>
  <c r="M21" i="1"/>
  <c r="N21" i="1"/>
  <c r="O21" i="1"/>
  <c r="P21" i="1"/>
  <c r="Q21" i="1"/>
  <c r="R21" i="1"/>
  <c r="S21" i="1"/>
  <c r="T21" i="1"/>
  <c r="U21" i="1"/>
  <c r="V21" i="1"/>
  <c r="W21" i="1"/>
  <c r="X21" i="1"/>
  <c r="AF21" i="1"/>
  <c r="AG21" i="1"/>
  <c r="AI21" i="1"/>
  <c r="AL21" i="1"/>
  <c r="AN21" i="1"/>
  <c r="AO21" i="1"/>
  <c r="AP21" i="1"/>
  <c r="G22" i="1"/>
  <c r="J22" i="1"/>
  <c r="L22" i="1"/>
  <c r="M22" i="1"/>
  <c r="N22" i="1"/>
  <c r="O22" i="1"/>
  <c r="P22" i="1"/>
  <c r="Q22" i="1"/>
  <c r="R22" i="1"/>
  <c r="S22" i="1"/>
  <c r="T22" i="1"/>
  <c r="U22" i="1"/>
  <c r="V22" i="1"/>
  <c r="W22" i="1"/>
  <c r="X22" i="1"/>
  <c r="AF22" i="1"/>
  <c r="AG22" i="1"/>
  <c r="AI22" i="1"/>
  <c r="AL22" i="1"/>
  <c r="AN22" i="1"/>
  <c r="AO22" i="1"/>
  <c r="AP22" i="1"/>
  <c r="G23" i="1"/>
  <c r="J23" i="1"/>
  <c r="L23" i="1"/>
  <c r="M23" i="1"/>
  <c r="N23" i="1"/>
  <c r="O23" i="1"/>
  <c r="P23" i="1"/>
  <c r="Q23" i="1"/>
  <c r="R23" i="1"/>
  <c r="S23" i="1"/>
  <c r="T23" i="1"/>
  <c r="U23" i="1"/>
  <c r="V23" i="1"/>
  <c r="W23" i="1"/>
  <c r="X23" i="1"/>
  <c r="AF23" i="1"/>
  <c r="AG23" i="1"/>
  <c r="AI23" i="1"/>
  <c r="AL23" i="1"/>
  <c r="AN23" i="1"/>
  <c r="AO23" i="1"/>
  <c r="AP23" i="1"/>
  <c r="G24" i="1"/>
  <c r="J24" i="1"/>
  <c r="L24" i="1"/>
  <c r="M24" i="1"/>
  <c r="N24" i="1"/>
  <c r="O24" i="1"/>
  <c r="P24" i="1"/>
  <c r="Q24" i="1"/>
  <c r="R24" i="1"/>
  <c r="S24" i="1"/>
  <c r="T24" i="1"/>
  <c r="U24" i="1"/>
  <c r="V24" i="1"/>
  <c r="W24" i="1"/>
  <c r="X24" i="1"/>
  <c r="AF24" i="1"/>
  <c r="AG24" i="1"/>
  <c r="AI24" i="1"/>
  <c r="AL24" i="1"/>
  <c r="AN24" i="1"/>
  <c r="AO24" i="1"/>
  <c r="AP24" i="1"/>
  <c r="G25" i="1"/>
  <c r="J25" i="1"/>
  <c r="L25" i="1"/>
  <c r="M25" i="1"/>
  <c r="N25" i="1"/>
  <c r="O25" i="1"/>
  <c r="P25" i="1"/>
  <c r="Q25" i="1"/>
  <c r="R25" i="1"/>
  <c r="S25" i="1"/>
  <c r="T25" i="1"/>
  <c r="U25" i="1"/>
  <c r="V25" i="1"/>
  <c r="W25" i="1"/>
  <c r="X25" i="1"/>
  <c r="AF25" i="1"/>
  <c r="AG25" i="1"/>
  <c r="AI25" i="1"/>
  <c r="AL25" i="1"/>
  <c r="AN25" i="1"/>
  <c r="AO25" i="1"/>
  <c r="AP25" i="1"/>
  <c r="G26" i="1"/>
  <c r="J26" i="1"/>
  <c r="L26" i="1"/>
  <c r="M26" i="1"/>
  <c r="N26" i="1"/>
  <c r="O26" i="1"/>
  <c r="P26" i="1"/>
  <c r="Q26" i="1"/>
  <c r="R26" i="1"/>
  <c r="S26" i="1"/>
  <c r="T26" i="1"/>
  <c r="U26" i="1"/>
  <c r="V26" i="1"/>
  <c r="W26" i="1"/>
  <c r="X26" i="1"/>
  <c r="AF26" i="1"/>
  <c r="AG26" i="1"/>
  <c r="AI26" i="1"/>
  <c r="AL26" i="1"/>
  <c r="AN26" i="1"/>
  <c r="AO26" i="1"/>
  <c r="AP26" i="1"/>
  <c r="G27" i="1"/>
  <c r="J27" i="1"/>
  <c r="L27" i="1"/>
  <c r="M27" i="1"/>
  <c r="N27" i="1"/>
  <c r="O27" i="1"/>
  <c r="P27" i="1"/>
  <c r="Q27" i="1"/>
  <c r="R27" i="1"/>
  <c r="S27" i="1"/>
  <c r="T27" i="1"/>
  <c r="U27" i="1"/>
  <c r="V27" i="1"/>
  <c r="W27" i="1"/>
  <c r="X27" i="1"/>
  <c r="AF27" i="1"/>
  <c r="AG27" i="1"/>
  <c r="AI27" i="1"/>
  <c r="AL27" i="1"/>
  <c r="AN27" i="1"/>
  <c r="AO27" i="1"/>
  <c r="AP27" i="1"/>
  <c r="G28" i="1"/>
  <c r="J28" i="1"/>
  <c r="L28" i="1"/>
  <c r="M28" i="1"/>
  <c r="N28" i="1"/>
  <c r="O28" i="1"/>
  <c r="P28" i="1"/>
  <c r="Q28" i="1"/>
  <c r="R28" i="1"/>
  <c r="S28" i="1"/>
  <c r="T28" i="1"/>
  <c r="U28" i="1"/>
  <c r="V28" i="1"/>
  <c r="W28" i="1"/>
  <c r="X28" i="1"/>
  <c r="AF28" i="1"/>
  <c r="AG28" i="1"/>
  <c r="AI28" i="1"/>
  <c r="AL28" i="1"/>
  <c r="AN28" i="1"/>
  <c r="AO28" i="1"/>
  <c r="AP28" i="1"/>
  <c r="G29" i="1"/>
  <c r="J29" i="1"/>
  <c r="L29" i="1"/>
  <c r="M29" i="1"/>
  <c r="N29" i="1"/>
  <c r="O29" i="1"/>
  <c r="P29" i="1"/>
  <c r="Q29" i="1"/>
  <c r="R29" i="1"/>
  <c r="S29" i="1"/>
  <c r="T29" i="1"/>
  <c r="U29" i="1"/>
  <c r="V29" i="1"/>
  <c r="W29" i="1"/>
  <c r="X29" i="1"/>
  <c r="AF29" i="1"/>
  <c r="AG29" i="1"/>
  <c r="AI29" i="1"/>
  <c r="AL29" i="1"/>
  <c r="AN29" i="1"/>
  <c r="AO29" i="1"/>
  <c r="AP29" i="1"/>
  <c r="G30" i="1"/>
  <c r="J30" i="1"/>
  <c r="L30" i="1"/>
  <c r="M30" i="1"/>
  <c r="N30" i="1"/>
  <c r="O30" i="1"/>
  <c r="P30" i="1"/>
  <c r="Q30" i="1"/>
  <c r="R30" i="1"/>
  <c r="S30" i="1"/>
  <c r="T30" i="1"/>
  <c r="U30" i="1"/>
  <c r="V30" i="1"/>
  <c r="W30" i="1"/>
  <c r="X30" i="1"/>
  <c r="AF30" i="1"/>
  <c r="AG30" i="1"/>
  <c r="AI30" i="1"/>
  <c r="AL30" i="1"/>
  <c r="AN30" i="1"/>
  <c r="AO30" i="1"/>
  <c r="AP30" i="1"/>
  <c r="G31" i="1"/>
  <c r="J31" i="1"/>
  <c r="L31" i="1"/>
  <c r="M31" i="1"/>
  <c r="N31" i="1"/>
  <c r="O31" i="1"/>
  <c r="P31" i="1"/>
  <c r="Q31" i="1"/>
  <c r="R31" i="1"/>
  <c r="S31" i="1"/>
  <c r="T31" i="1"/>
  <c r="U31" i="1"/>
  <c r="V31" i="1"/>
  <c r="W31" i="1"/>
  <c r="X31" i="1"/>
  <c r="AF31" i="1"/>
  <c r="AG31" i="1"/>
  <c r="AI31" i="1"/>
  <c r="AL31" i="1"/>
  <c r="AN31" i="1"/>
  <c r="AO31" i="1"/>
  <c r="AP31" i="1"/>
  <c r="G32" i="1"/>
  <c r="J32" i="1"/>
  <c r="L32" i="1"/>
  <c r="M32" i="1"/>
  <c r="N32" i="1"/>
  <c r="O32" i="1"/>
  <c r="P32" i="1"/>
  <c r="Q32" i="1"/>
  <c r="R32" i="1"/>
  <c r="S32" i="1"/>
  <c r="T32" i="1"/>
  <c r="U32" i="1"/>
  <c r="V32" i="1"/>
  <c r="W32" i="1"/>
  <c r="X32" i="1"/>
  <c r="AF32" i="1"/>
  <c r="AG32" i="1"/>
  <c r="AI32" i="1"/>
  <c r="AL32" i="1"/>
  <c r="AN32" i="1"/>
  <c r="AO32" i="1"/>
  <c r="AP32" i="1"/>
  <c r="G33" i="1"/>
  <c r="J33" i="1"/>
  <c r="L33" i="1"/>
  <c r="M33" i="1"/>
  <c r="N33" i="1"/>
  <c r="O33" i="1"/>
  <c r="P33" i="1"/>
  <c r="Q33" i="1"/>
  <c r="R33" i="1"/>
  <c r="S33" i="1"/>
  <c r="T33" i="1"/>
  <c r="U33" i="1"/>
  <c r="V33" i="1"/>
  <c r="W33" i="1"/>
  <c r="X33" i="1"/>
  <c r="AF33" i="1"/>
  <c r="AG33" i="1"/>
  <c r="AI33" i="1"/>
  <c r="AL33" i="1"/>
  <c r="AN33" i="1"/>
  <c r="AO33" i="1"/>
  <c r="AP33" i="1"/>
  <c r="G34" i="1"/>
  <c r="J34" i="1"/>
  <c r="L34" i="1"/>
  <c r="M34" i="1"/>
  <c r="N34" i="1"/>
  <c r="O34" i="1"/>
  <c r="P34" i="1"/>
  <c r="Q34" i="1"/>
  <c r="R34" i="1"/>
  <c r="S34" i="1"/>
  <c r="T34" i="1"/>
  <c r="U34" i="1"/>
  <c r="V34" i="1"/>
  <c r="W34" i="1"/>
  <c r="X34" i="1"/>
  <c r="AF34" i="1"/>
  <c r="AG34" i="1"/>
  <c r="AI34" i="1"/>
  <c r="AL34" i="1"/>
  <c r="AN34" i="1"/>
  <c r="AO34" i="1"/>
  <c r="AP34" i="1"/>
  <c r="G35" i="1"/>
  <c r="J35" i="1"/>
  <c r="L35" i="1"/>
  <c r="M35" i="1"/>
  <c r="N35" i="1"/>
  <c r="O35" i="1"/>
  <c r="P35" i="1"/>
  <c r="Q35" i="1"/>
  <c r="R35" i="1"/>
  <c r="S35" i="1"/>
  <c r="T35" i="1"/>
  <c r="U35" i="1"/>
  <c r="V35" i="1"/>
  <c r="W35" i="1"/>
  <c r="X35" i="1"/>
  <c r="AF35" i="1"/>
  <c r="AG35" i="1"/>
  <c r="AI35" i="1"/>
  <c r="AL35" i="1"/>
  <c r="AN35" i="1"/>
  <c r="AO35" i="1"/>
  <c r="AP35" i="1"/>
  <c r="G36" i="1"/>
  <c r="J36" i="1"/>
  <c r="L36" i="1"/>
  <c r="M36" i="1"/>
  <c r="N36" i="1"/>
  <c r="O36" i="1"/>
  <c r="P36" i="1"/>
  <c r="Q36" i="1"/>
  <c r="R36" i="1"/>
  <c r="S36" i="1"/>
  <c r="T36" i="1"/>
  <c r="U36" i="1"/>
  <c r="V36" i="1"/>
  <c r="W36" i="1"/>
  <c r="X36" i="1"/>
  <c r="AF36" i="1"/>
  <c r="AG36" i="1"/>
  <c r="AI36" i="1"/>
  <c r="AL36" i="1"/>
  <c r="AN36" i="1"/>
  <c r="AO36" i="1"/>
  <c r="AP36" i="1"/>
  <c r="G37" i="1"/>
  <c r="J37" i="1"/>
  <c r="L37" i="1"/>
  <c r="M37" i="1"/>
  <c r="N37" i="1"/>
  <c r="O37" i="1"/>
  <c r="P37" i="1"/>
  <c r="Q37" i="1"/>
  <c r="R37" i="1"/>
  <c r="S37" i="1"/>
  <c r="T37" i="1"/>
  <c r="U37" i="1"/>
  <c r="V37" i="1"/>
  <c r="W37" i="1"/>
  <c r="X37" i="1"/>
  <c r="AF37" i="1"/>
  <c r="AG37" i="1"/>
  <c r="AI37" i="1"/>
  <c r="AL37" i="1"/>
  <c r="AN37" i="1"/>
  <c r="AO37" i="1"/>
  <c r="AP37" i="1"/>
  <c r="G38" i="1"/>
  <c r="J38" i="1"/>
  <c r="L38" i="1"/>
  <c r="M38" i="1"/>
  <c r="N38" i="1"/>
  <c r="O38" i="1"/>
  <c r="P38" i="1"/>
  <c r="Q38" i="1"/>
  <c r="R38" i="1"/>
  <c r="S38" i="1"/>
  <c r="T38" i="1"/>
  <c r="U38" i="1"/>
  <c r="V38" i="1"/>
  <c r="W38" i="1"/>
  <c r="X38" i="1"/>
  <c r="AF38" i="1"/>
  <c r="AG38" i="1"/>
  <c r="AI38" i="1"/>
  <c r="AL38" i="1"/>
  <c r="AN38" i="1"/>
  <c r="AO38" i="1"/>
  <c r="AP38" i="1"/>
  <c r="G39" i="1"/>
  <c r="J39" i="1"/>
  <c r="L39" i="1"/>
  <c r="M39" i="1"/>
  <c r="N39" i="1"/>
  <c r="O39" i="1"/>
  <c r="P39" i="1"/>
  <c r="Q39" i="1"/>
  <c r="R39" i="1"/>
  <c r="S39" i="1"/>
  <c r="T39" i="1"/>
  <c r="U39" i="1"/>
  <c r="V39" i="1"/>
  <c r="W39" i="1"/>
  <c r="X39" i="1"/>
  <c r="AF39" i="1"/>
  <c r="AG39" i="1"/>
  <c r="AI39" i="1"/>
  <c r="AL39" i="1"/>
  <c r="AN39" i="1"/>
  <c r="AO39" i="1"/>
  <c r="AP39" i="1"/>
  <c r="G40" i="1"/>
  <c r="J40" i="1"/>
  <c r="L40" i="1"/>
  <c r="M40" i="1"/>
  <c r="N40" i="1"/>
  <c r="O40" i="1"/>
  <c r="P40" i="1"/>
  <c r="Q40" i="1"/>
  <c r="R40" i="1"/>
  <c r="S40" i="1"/>
  <c r="T40" i="1"/>
  <c r="U40" i="1"/>
  <c r="V40" i="1"/>
  <c r="W40" i="1"/>
  <c r="X40" i="1"/>
  <c r="AF40" i="1"/>
  <c r="AG40" i="1"/>
  <c r="AI40" i="1"/>
  <c r="AL40" i="1"/>
  <c r="AN40" i="1"/>
  <c r="AO40" i="1"/>
  <c r="AP40" i="1"/>
  <c r="G41" i="1"/>
  <c r="J41" i="1"/>
  <c r="L41" i="1"/>
  <c r="M41" i="1"/>
  <c r="N41" i="1"/>
  <c r="O41" i="1"/>
  <c r="P41" i="1"/>
  <c r="Q41" i="1"/>
  <c r="R41" i="1"/>
  <c r="S41" i="1"/>
  <c r="T41" i="1"/>
  <c r="U41" i="1"/>
  <c r="V41" i="1"/>
  <c r="W41" i="1"/>
  <c r="X41" i="1"/>
  <c r="AF41" i="1"/>
  <c r="AG41" i="1"/>
  <c r="AI41" i="1"/>
  <c r="AL41" i="1"/>
  <c r="AN41" i="1"/>
  <c r="AO41" i="1"/>
  <c r="AP41" i="1"/>
  <c r="G42" i="1"/>
  <c r="J42" i="1"/>
  <c r="L42" i="1"/>
  <c r="M42" i="1"/>
  <c r="N42" i="1"/>
  <c r="O42" i="1"/>
  <c r="P42" i="1"/>
  <c r="Q42" i="1"/>
  <c r="R42" i="1"/>
  <c r="S42" i="1"/>
  <c r="T42" i="1"/>
  <c r="U42" i="1"/>
  <c r="V42" i="1"/>
  <c r="W42" i="1"/>
  <c r="X42" i="1"/>
  <c r="AF42" i="1"/>
  <c r="AG42" i="1"/>
  <c r="AI42" i="1"/>
  <c r="AL42" i="1"/>
  <c r="AN42" i="1"/>
  <c r="AO42" i="1"/>
  <c r="AP42" i="1"/>
  <c r="AL8" i="1"/>
  <c r="AG8" i="1"/>
  <c r="W8" i="1"/>
  <c r="V8" i="1"/>
  <c r="U8" i="1"/>
  <c r="T8" i="1"/>
  <c r="S8" i="1"/>
  <c r="M8" i="1"/>
  <c r="L8" i="1"/>
  <c r="J8" i="1"/>
  <c r="AO8" i="1"/>
  <c r="AN8" i="1"/>
  <c r="N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8" i="1"/>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D10" i="7"/>
  <c r="E10" i="7"/>
  <c r="G10" i="7"/>
  <c r="H10" i="7"/>
  <c r="I10" i="7"/>
  <c r="J10" i="7"/>
  <c r="D11" i="7"/>
  <c r="E11" i="7"/>
  <c r="G11" i="7"/>
  <c r="H11" i="7"/>
  <c r="I11" i="7"/>
  <c r="J11" i="7"/>
  <c r="D12" i="7"/>
  <c r="E12" i="7"/>
  <c r="G12" i="7"/>
  <c r="H12" i="7"/>
  <c r="I12" i="7"/>
  <c r="J12" i="7"/>
  <c r="D13" i="7"/>
  <c r="E13" i="7"/>
  <c r="G13" i="7"/>
  <c r="H13" i="7"/>
  <c r="I13" i="7"/>
  <c r="J13" i="7"/>
  <c r="D14" i="7"/>
  <c r="E14" i="7"/>
  <c r="G14" i="7"/>
  <c r="H14" i="7"/>
  <c r="I14" i="7"/>
  <c r="J14" i="7"/>
  <c r="D15" i="7"/>
  <c r="E15" i="7"/>
  <c r="G15" i="7"/>
  <c r="H15" i="7"/>
  <c r="I15" i="7"/>
  <c r="J15" i="7"/>
  <c r="D16" i="7"/>
  <c r="E16" i="7"/>
  <c r="G16" i="7"/>
  <c r="H16" i="7"/>
  <c r="I16" i="7"/>
  <c r="J16" i="7"/>
  <c r="D17" i="7"/>
  <c r="E17" i="7"/>
  <c r="G17" i="7"/>
  <c r="H17" i="7"/>
  <c r="I17" i="7"/>
  <c r="J17" i="7"/>
  <c r="D18" i="7"/>
  <c r="E18" i="7"/>
  <c r="G18" i="7"/>
  <c r="H18" i="7"/>
  <c r="I18" i="7"/>
  <c r="J18" i="7"/>
  <c r="D19" i="7"/>
  <c r="E19" i="7"/>
  <c r="G19" i="7"/>
  <c r="H19" i="7"/>
  <c r="I19" i="7"/>
  <c r="J19" i="7"/>
  <c r="D20" i="7"/>
  <c r="E20" i="7"/>
  <c r="G20" i="7"/>
  <c r="H20" i="7"/>
  <c r="I20" i="7"/>
  <c r="J20" i="7"/>
  <c r="D21" i="7"/>
  <c r="E21" i="7"/>
  <c r="G21" i="7"/>
  <c r="H21" i="7"/>
  <c r="I21" i="7"/>
  <c r="J21" i="7"/>
  <c r="D22" i="7"/>
  <c r="E22" i="7"/>
  <c r="G22" i="7"/>
  <c r="H22" i="7"/>
  <c r="I22" i="7"/>
  <c r="J22" i="7"/>
  <c r="D23" i="7"/>
  <c r="E23" i="7"/>
  <c r="G23" i="7"/>
  <c r="H23" i="7"/>
  <c r="I23" i="7"/>
  <c r="J23" i="7"/>
  <c r="D24" i="7"/>
  <c r="E24" i="7"/>
  <c r="G24" i="7"/>
  <c r="H24" i="7"/>
  <c r="I24" i="7"/>
  <c r="J24" i="7"/>
  <c r="D25" i="7"/>
  <c r="E25" i="7"/>
  <c r="G25" i="7"/>
  <c r="H25" i="7"/>
  <c r="I25" i="7"/>
  <c r="J25" i="7"/>
  <c r="D26" i="7"/>
  <c r="E26" i="7"/>
  <c r="G26" i="7"/>
  <c r="H26" i="7"/>
  <c r="I26" i="7"/>
  <c r="J26" i="7"/>
  <c r="D27" i="7"/>
  <c r="E27" i="7"/>
  <c r="G27" i="7"/>
  <c r="H27" i="7"/>
  <c r="I27" i="7"/>
  <c r="J27" i="7"/>
  <c r="D28" i="7"/>
  <c r="E28" i="7"/>
  <c r="G28" i="7"/>
  <c r="H28" i="7"/>
  <c r="I28" i="7"/>
  <c r="J28" i="7"/>
  <c r="D29" i="7"/>
  <c r="E29" i="7"/>
  <c r="G29" i="7"/>
  <c r="H29" i="7"/>
  <c r="I29" i="7"/>
  <c r="J29" i="7"/>
  <c r="D30" i="7"/>
  <c r="E30" i="7"/>
  <c r="G30" i="7"/>
  <c r="H30" i="7"/>
  <c r="I30" i="7"/>
  <c r="J30" i="7"/>
  <c r="D31" i="7"/>
  <c r="E31" i="7"/>
  <c r="G31" i="7"/>
  <c r="H31" i="7"/>
  <c r="I31" i="7"/>
  <c r="J31" i="7"/>
  <c r="D32" i="7"/>
  <c r="E32" i="7"/>
  <c r="G32" i="7"/>
  <c r="H32" i="7"/>
  <c r="I32" i="7"/>
  <c r="J32" i="7"/>
  <c r="D33" i="7"/>
  <c r="E33" i="7"/>
  <c r="G33" i="7"/>
  <c r="H33" i="7"/>
  <c r="I33" i="7"/>
  <c r="J33" i="7"/>
  <c r="D34" i="7"/>
  <c r="E34" i="7"/>
  <c r="G34" i="7"/>
  <c r="H34" i="7"/>
  <c r="I34" i="7"/>
  <c r="J34" i="7"/>
  <c r="D35" i="7"/>
  <c r="E35" i="7"/>
  <c r="G35" i="7"/>
  <c r="H35" i="7"/>
  <c r="I35" i="7"/>
  <c r="J35" i="7"/>
  <c r="D36" i="7"/>
  <c r="E36" i="7"/>
  <c r="G36" i="7"/>
  <c r="H36" i="7"/>
  <c r="I36" i="7"/>
  <c r="J36" i="7"/>
  <c r="D37" i="7"/>
  <c r="E37" i="7"/>
  <c r="G37" i="7"/>
  <c r="H37" i="7"/>
  <c r="I37" i="7"/>
  <c r="J37" i="7"/>
  <c r="D38" i="7"/>
  <c r="E38" i="7"/>
  <c r="G38" i="7"/>
  <c r="H38" i="7"/>
  <c r="I38" i="7"/>
  <c r="J38" i="7"/>
  <c r="D39" i="7"/>
  <c r="E39" i="7"/>
  <c r="G39" i="7"/>
  <c r="H39" i="7"/>
  <c r="I39" i="7"/>
  <c r="J39" i="7"/>
  <c r="D40" i="7"/>
  <c r="E40" i="7"/>
  <c r="G40" i="7"/>
  <c r="H40" i="7"/>
  <c r="I40" i="7"/>
  <c r="J40" i="7"/>
  <c r="D41" i="7"/>
  <c r="E41" i="7"/>
  <c r="G41" i="7"/>
  <c r="H41" i="7"/>
  <c r="I41" i="7"/>
  <c r="J41" i="7"/>
  <c r="D42" i="7"/>
  <c r="E42" i="7"/>
  <c r="G42" i="7"/>
  <c r="H42" i="7"/>
  <c r="I42" i="7"/>
  <c r="J42" i="7"/>
  <c r="D43" i="7"/>
  <c r="E43" i="7"/>
  <c r="G43" i="7"/>
  <c r="H43" i="7"/>
  <c r="I43" i="7"/>
  <c r="J43" i="7"/>
  <c r="AE9" i="7"/>
  <c r="W9" i="7"/>
  <c r="I9" i="7"/>
  <c r="H9" i="7"/>
  <c r="D9" i="7"/>
  <c r="AE9" i="10"/>
  <c r="V10" i="7" s="1"/>
  <c r="AE10" i="10"/>
  <c r="V11" i="7" s="1"/>
  <c r="AE11" i="10"/>
  <c r="V12" i="7" s="1"/>
  <c r="AE12" i="10"/>
  <c r="V13" i="7" s="1"/>
  <c r="AE13" i="10"/>
  <c r="V14" i="7" s="1"/>
  <c r="AE14" i="10"/>
  <c r="V15" i="7" s="1"/>
  <c r="AE15" i="10"/>
  <c r="V16" i="7" s="1"/>
  <c r="AE16" i="10"/>
  <c r="V17" i="7" s="1"/>
  <c r="AE17" i="10"/>
  <c r="V18" i="7" s="1"/>
  <c r="AE18" i="10"/>
  <c r="V19" i="7" s="1"/>
  <c r="AE19" i="10"/>
  <c r="V20" i="7" s="1"/>
  <c r="AE20" i="10"/>
  <c r="V21" i="7" s="1"/>
  <c r="AE21" i="10"/>
  <c r="V22" i="7" s="1"/>
  <c r="AE22" i="10"/>
  <c r="V23" i="7" s="1"/>
  <c r="AE23" i="10"/>
  <c r="V24" i="7" s="1"/>
  <c r="AE24" i="10"/>
  <c r="V25" i="7" s="1"/>
  <c r="AE25" i="10"/>
  <c r="V26" i="7" s="1"/>
  <c r="AE26" i="10"/>
  <c r="V27" i="7" s="1"/>
  <c r="AE27" i="10"/>
  <c r="V28" i="7" s="1"/>
  <c r="AE28" i="10"/>
  <c r="V29" i="7" s="1"/>
  <c r="AE29" i="10"/>
  <c r="V30" i="7" s="1"/>
  <c r="AE30" i="10"/>
  <c r="V31" i="7" s="1"/>
  <c r="AE31" i="10"/>
  <c r="V32" i="7" s="1"/>
  <c r="AE32" i="10"/>
  <c r="V33" i="7" s="1"/>
  <c r="AE33" i="10"/>
  <c r="V34" i="7" s="1"/>
  <c r="AE34" i="10"/>
  <c r="V35" i="7" s="1"/>
  <c r="AE35" i="10"/>
  <c r="V36" i="7" s="1"/>
  <c r="AE36" i="10"/>
  <c r="V37" i="7" s="1"/>
  <c r="AE37" i="10"/>
  <c r="V38" i="7" s="1"/>
  <c r="AE38" i="10"/>
  <c r="V39" i="7" s="1"/>
  <c r="AE39" i="10"/>
  <c r="V40" i="7" s="1"/>
  <c r="AE40" i="10"/>
  <c r="V41" i="7" s="1"/>
  <c r="AE41" i="10"/>
  <c r="V42" i="7" s="1"/>
  <c r="AE42" i="10"/>
  <c r="V43" i="7" s="1"/>
  <c r="AE8" i="10"/>
  <c r="B162" i="13"/>
  <c r="AJ33" i="7" l="1"/>
  <c r="AJ39" i="7"/>
  <c r="AJ22" i="7"/>
  <c r="AJ37" i="7"/>
  <c r="AJ14" i="7"/>
  <c r="AJ36" i="7"/>
  <c r="AJ28" i="7"/>
  <c r="AI9" i="7"/>
  <c r="A174" i="13"/>
  <c r="AI38" i="7"/>
  <c r="AH38" i="7"/>
  <c r="AJ38" i="7" s="1"/>
  <c r="AI22" i="7"/>
  <c r="AH22" i="7"/>
  <c r="AH14" i="7"/>
  <c r="AI14" i="7"/>
  <c r="AI37" i="7"/>
  <c r="AH37" i="7"/>
  <c r="AI29" i="7"/>
  <c r="AH29" i="7"/>
  <c r="AJ29" i="7" s="1"/>
  <c r="AI21" i="7"/>
  <c r="AH21" i="7"/>
  <c r="AJ21" i="7" s="1"/>
  <c r="AI13" i="7"/>
  <c r="AH13" i="7"/>
  <c r="AJ13" i="7" s="1"/>
  <c r="AH36" i="7"/>
  <c r="AI36" i="7"/>
  <c r="AH28" i="7"/>
  <c r="AI28" i="7"/>
  <c r="AI12" i="7"/>
  <c r="AH12" i="7"/>
  <c r="AJ12" i="7" s="1"/>
  <c r="AH43" i="7"/>
  <c r="AJ43" i="7" s="1"/>
  <c r="AI43" i="7"/>
  <c r="AH35" i="7"/>
  <c r="AJ35" i="7" s="1"/>
  <c r="AI35" i="7"/>
  <c r="AH27" i="7"/>
  <c r="AJ27" i="7" s="1"/>
  <c r="AI27" i="7"/>
  <c r="AH19" i="7"/>
  <c r="AJ19" i="7" s="1"/>
  <c r="AI19" i="7"/>
  <c r="AH11" i="7"/>
  <c r="AJ11" i="7" s="1"/>
  <c r="AI11" i="7"/>
  <c r="AH42" i="7"/>
  <c r="AJ42" i="7" s="1"/>
  <c r="AI42" i="7"/>
  <c r="AH26" i="7"/>
  <c r="AJ26" i="7" s="1"/>
  <c r="AI26" i="7"/>
  <c r="AH24" i="7"/>
  <c r="AJ24" i="7" s="1"/>
  <c r="AI24" i="7"/>
  <c r="AH34" i="7"/>
  <c r="AJ34" i="7" s="1"/>
  <c r="AI34" i="7"/>
  <c r="AH18" i="7"/>
  <c r="AJ18" i="7" s="1"/>
  <c r="AI18" i="7"/>
  <c r="AH10" i="7"/>
  <c r="AJ10" i="7" s="1"/>
  <c r="AI10" i="7"/>
  <c r="AH41" i="7"/>
  <c r="AJ41" i="7" s="1"/>
  <c r="AI41" i="7"/>
  <c r="AI33" i="7"/>
  <c r="AH33" i="7"/>
  <c r="AI25" i="7"/>
  <c r="AH25" i="7"/>
  <c r="AJ25" i="7" s="1"/>
  <c r="AH17" i="7"/>
  <c r="AJ17" i="7" s="1"/>
  <c r="AI17" i="7"/>
  <c r="AI40" i="7"/>
  <c r="AH40" i="7"/>
  <c r="AJ40" i="7" s="1"/>
  <c r="AI32" i="7"/>
  <c r="AH32" i="7"/>
  <c r="AJ32" i="7" s="1"/>
  <c r="AH16" i="7"/>
  <c r="AJ16" i="7" s="1"/>
  <c r="AI16" i="7"/>
  <c r="AI39" i="7"/>
  <c r="AH39" i="7"/>
  <c r="AI31" i="7"/>
  <c r="AH31" i="7"/>
  <c r="AJ31" i="7" s="1"/>
  <c r="AI23" i="7"/>
  <c r="AH23" i="7"/>
  <c r="AJ23" i="7" s="1"/>
  <c r="AI15" i="7"/>
  <c r="AH15" i="7"/>
  <c r="AJ15" i="7" s="1"/>
  <c r="AI30" i="7"/>
  <c r="AH30" i="7"/>
  <c r="AJ30" i="7" s="1"/>
  <c r="AH20" i="7"/>
  <c r="AJ20" i="7" s="1"/>
  <c r="AI20" i="7"/>
  <c r="AH40" i="1"/>
  <c r="AH34" i="1"/>
  <c r="AH30" i="1"/>
  <c r="AH26" i="1"/>
  <c r="AH22" i="1"/>
  <c r="AH18" i="1"/>
  <c r="AH14" i="1"/>
  <c r="AH9" i="7"/>
  <c r="AJ9" i="7" s="1"/>
  <c r="AH41" i="1"/>
  <c r="AH10" i="1"/>
  <c r="AH42" i="1"/>
  <c r="AH38" i="1"/>
  <c r="AH39" i="1"/>
  <c r="AH37" i="1"/>
  <c r="AH33" i="1"/>
  <c r="AH29" i="1"/>
  <c r="AH25" i="1"/>
  <c r="AH21" i="1"/>
  <c r="AH17" i="1"/>
  <c r="AH13" i="1"/>
  <c r="AH9" i="1"/>
  <c r="AH35" i="1"/>
  <c r="AH31" i="1"/>
  <c r="AH27" i="1"/>
  <c r="AH23" i="1"/>
  <c r="AH19" i="1"/>
  <c r="AH15" i="1"/>
  <c r="AH11" i="1"/>
  <c r="AH36" i="1"/>
  <c r="AH32" i="1"/>
  <c r="AH28" i="1"/>
  <c r="AH24" i="1"/>
  <c r="AH20" i="1"/>
  <c r="AH16" i="1"/>
  <c r="AH12" i="1"/>
  <c r="B168" i="13"/>
  <c r="A180" i="13" l="1"/>
  <c r="Q8" i="7"/>
  <c r="P8" i="7"/>
  <c r="B174" i="13"/>
  <c r="A186" i="13" l="1"/>
  <c r="B180" i="13"/>
  <c r="A192" i="13" l="1"/>
  <c r="A198" i="13" s="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2" i="1"/>
  <c r="B186" i="13"/>
  <c r="A204" i="13" l="1"/>
  <c r="B192" i="13"/>
  <c r="B198" i="13"/>
  <c r="A210" i="13" l="1"/>
  <c r="B204" i="13"/>
  <c r="A216" i="13" l="1"/>
  <c r="B210" i="13"/>
  <c r="A222" i="13" l="1"/>
  <c r="B216" i="13"/>
  <c r="A228" i="13" l="1"/>
  <c r="B222" i="13"/>
  <c r="A234" i="13" l="1"/>
  <c r="B228" i="13"/>
  <c r="A240" i="13" l="1"/>
  <c r="A246" i="13" s="1"/>
  <c r="B234" i="13"/>
  <c r="A252" i="13" l="1"/>
  <c r="B240" i="13"/>
  <c r="B246" i="13"/>
  <c r="A258" i="13" l="1"/>
  <c r="B252" i="13"/>
  <c r="A264" i="13" l="1"/>
  <c r="B258" i="13"/>
  <c r="A270" i="13" l="1"/>
  <c r="B264" i="13"/>
  <c r="A276" i="13" l="1"/>
  <c r="B270" i="13"/>
  <c r="A282" i="13" l="1"/>
  <c r="B276" i="13"/>
  <c r="A288" i="13" l="1"/>
  <c r="A294" i="13" s="1"/>
  <c r="B282" i="13"/>
  <c r="A300" i="13" l="1"/>
  <c r="B294" i="13"/>
  <c r="B288" i="13"/>
  <c r="A306" i="13" l="1"/>
  <c r="B300" i="13"/>
  <c r="A312" i="13" l="1"/>
  <c r="B306" i="13"/>
  <c r="A318" i="13" l="1"/>
  <c r="B312" i="13"/>
  <c r="A324" i="13" l="1"/>
  <c r="B318" i="13"/>
  <c r="A330" i="13" l="1"/>
  <c r="B324" i="13"/>
  <c r="A336" i="13" l="1"/>
  <c r="A342" i="13" s="1"/>
  <c r="B330" i="13"/>
  <c r="A348" i="13" l="1"/>
  <c r="B336" i="13"/>
  <c r="B342" i="13"/>
  <c r="A354" i="13" l="1"/>
  <c r="B348" i="13"/>
  <c r="A360" i="13" l="1"/>
  <c r="B354" i="13"/>
  <c r="A366" i="13" l="1"/>
  <c r="B360" i="13"/>
  <c r="B366" i="13"/>
</calcChain>
</file>

<file path=xl/sharedStrings.xml><?xml version="1.0" encoding="utf-8"?>
<sst xmlns="http://schemas.openxmlformats.org/spreadsheetml/2006/main" count="1120" uniqueCount="196">
  <si>
    <t>Warehouse New Item Form Field Definitions</t>
  </si>
  <si>
    <t>New Warehouse Item Form will not be accepted without Sample, UPC Image, or Product Information/Spec Sheet</t>
  </si>
  <si>
    <t>DO NOT INCLUDE CHECK DIGITS FOR ANY UPC SUBMISSIONS</t>
  </si>
  <si>
    <t>Field Shading Guide</t>
  </si>
  <si>
    <r>
      <t xml:space="preserve">        VENDOR DIRECTIONS: </t>
    </r>
    <r>
      <rPr>
        <sz val="10"/>
        <color theme="1"/>
        <rFont val="Calibri"/>
        <family val="2"/>
        <scheme val="minor"/>
      </rPr>
      <t xml:space="preserve">Fill out the </t>
    </r>
    <r>
      <rPr>
        <b/>
        <sz val="11"/>
        <color theme="1"/>
        <rFont val="Calibri"/>
        <family val="2"/>
        <scheme val="minor"/>
      </rPr>
      <t>Vendor</t>
    </r>
    <r>
      <rPr>
        <sz val="10"/>
        <color theme="1"/>
        <rFont val="Calibri"/>
        <family val="2"/>
        <scheme val="minor"/>
      </rPr>
      <t xml:space="preserve"> tab directly</t>
    </r>
    <r>
      <rPr>
        <b/>
        <sz val="11"/>
        <color theme="1"/>
        <rFont val="Calibri"/>
        <family val="2"/>
        <scheme val="minor"/>
      </rPr>
      <t xml:space="preserve">. </t>
    </r>
    <r>
      <rPr>
        <sz val="10"/>
        <color theme="1"/>
        <rFont val="Calibri"/>
        <family val="2"/>
        <scheme val="minor"/>
      </rPr>
      <t>All items must share a Vendor #</t>
    </r>
  </si>
  <si>
    <t>Vendor Field</t>
  </si>
  <si>
    <t xml:space="preserve">        UPC Images or Product Information/Spec Sheets must accompany any new item submissions</t>
  </si>
  <si>
    <t>Merchandising Field</t>
  </si>
  <si>
    <r>
      <t xml:space="preserve">        Add barcode images via the </t>
    </r>
    <r>
      <rPr>
        <b/>
        <sz val="11"/>
        <color theme="1"/>
        <rFont val="Calibri"/>
        <family val="2"/>
        <scheme val="minor"/>
      </rPr>
      <t xml:space="preserve">UPC Image &amp; Notes </t>
    </r>
    <r>
      <rPr>
        <sz val="10"/>
        <color theme="1"/>
        <rFont val="Calibri"/>
        <family val="2"/>
        <scheme val="minor"/>
      </rPr>
      <t>tab or attach spec sheets with your email submission of the NIF</t>
    </r>
  </si>
  <si>
    <t>Auto-Calculation</t>
  </si>
  <si>
    <t xml:space="preserve">        This form is not designed to accommodate shippers - use the Warehouse Shipper Form on Market Partners  </t>
  </si>
  <si>
    <t>Vendor Fields</t>
  </si>
  <si>
    <t>Required</t>
  </si>
  <si>
    <t>Field</t>
  </si>
  <si>
    <t>Definition</t>
  </si>
  <si>
    <t>Yes</t>
  </si>
  <si>
    <t>Reason</t>
  </si>
  <si>
    <t>Is this a new item, or is it related to an existing item? Select from the list and enter the Related Item if necessary</t>
  </si>
  <si>
    <t>Product Type</t>
  </si>
  <si>
    <t xml:space="preserve">Select the type that best fits this item. </t>
  </si>
  <si>
    <t>Similar Item</t>
  </si>
  <si>
    <t>Relative to the Reason field - if this is a New Item, enter an Item Code or UPC of a similar item. If this is a Pack Change, Replacement, or Bonus/Seasonal Replacement, enter an Item Code or UPC of the Existing, Replaced, or Straight/Everyday item, respectively</t>
  </si>
  <si>
    <t>Unit UPC</t>
  </si>
  <si>
    <t>UPC on the sellable unit. Follow the UPC examples shown above; include the System Designator, do NOT include the Check Digit</t>
  </si>
  <si>
    <t>GTIN/Case UPC</t>
  </si>
  <si>
    <t>Barcode on the outer container. This will identify the item on POs. Follow the examples shown above; include the System Designator, do NOT include the Check Digit. If barcode is a GTIN, include all digits except check digit. Do not send the UPC of any Inner Packs.</t>
  </si>
  <si>
    <t>Description</t>
  </si>
  <si>
    <t>Maximum 30 character description of the sellable unit. Size, UOM, and Pack information should be entered in their respective fields and are not needed for the description</t>
  </si>
  <si>
    <t>Case Pack</t>
  </si>
  <si>
    <t xml:space="preserve">Number of sellable units inside the case that will be shipped to Giant Eagle. Do not include Inner Pack information </t>
  </si>
  <si>
    <t>Units per Inner Pack</t>
  </si>
  <si>
    <t>Number of units contained in an Inner Pack, if applicable. The Inner Pack is a container within the Master Pack that includes a set number of sellable units (e.g, this value would be 6 for a Case Pack of 48 units that is divided into 8 containers of 6 units).</t>
  </si>
  <si>
    <t>Size
UOM</t>
  </si>
  <si>
    <t>Size and Unit Of Measure of the sellable unit (e.g., 1.5 OZ, 2 EA, 4 CT)
Allowable UOMs: CT (Count), EA (Each), PK (Pack), OZ (Ounce), LB (Pound), PT (Pint), QT (Quart), GL (Gallon)</t>
  </si>
  <si>
    <t>Case Length
Case Width
Case Height</t>
  </si>
  <si>
    <t>Case dimensions in inches. Do not enter dimensions of the sellable unit</t>
  </si>
  <si>
    <t>Case Weight</t>
  </si>
  <si>
    <t>Case weight in pounds. Do not enter the weight of the sellable unit</t>
  </si>
  <si>
    <t>Tie/Ti</t>
  </si>
  <si>
    <t>Number of cases in a layer of a full pallet of product; horizontal pallet dimension</t>
  </si>
  <si>
    <t>Tier/Hi</t>
  </si>
  <si>
    <t>Number of layers on a full pallet of product; vertical pallet dimension</t>
  </si>
  <si>
    <t>CAW</t>
  </si>
  <si>
    <t>Cube Adjusted Weight, if applicable</t>
  </si>
  <si>
    <t>Case Cost</t>
  </si>
  <si>
    <t>Total cost of the case - do not enter unit cost</t>
  </si>
  <si>
    <t>Unit Allowance</t>
  </si>
  <si>
    <r>
      <t xml:space="preserve">If applicable, an everyday allowance applied to the </t>
    </r>
    <r>
      <rPr>
        <i/>
        <sz val="11"/>
        <color theme="1"/>
        <rFont val="Calibri"/>
        <family val="2"/>
        <scheme val="minor"/>
      </rPr>
      <t>unit</t>
    </r>
    <r>
      <rPr>
        <sz val="10"/>
        <color theme="1"/>
        <rFont val="Calibri"/>
        <family val="2"/>
        <scheme val="minor"/>
      </rPr>
      <t xml:space="preserve"> cost as an Off Invoice (OI) or Scanback</t>
    </r>
  </si>
  <si>
    <t>SRP</t>
  </si>
  <si>
    <t>Suggested Retail Price for the sellable unit</t>
  </si>
  <si>
    <t>Slotting</t>
  </si>
  <si>
    <t>Amount that will be provided as a slotting fee</t>
  </si>
  <si>
    <t>Shelf Life (Days)</t>
  </si>
  <si>
    <r>
      <t>The</t>
    </r>
    <r>
      <rPr>
        <b/>
        <sz val="11"/>
        <color theme="1"/>
        <rFont val="Calibri"/>
        <family val="2"/>
        <scheme val="minor"/>
      </rPr>
      <t xml:space="preserve"> guaranteed shelf life</t>
    </r>
    <r>
      <rPr>
        <sz val="10"/>
        <color theme="1"/>
        <rFont val="Calibri"/>
        <family val="2"/>
        <scheme val="minor"/>
      </rPr>
      <t xml:space="preserve"> (in days) upon delivery to Giant Eagle warehouses
If this does not apply to the product, the shelf life (in days) from the date of production</t>
    </r>
  </si>
  <si>
    <t>Availability Date</t>
  </si>
  <si>
    <t>Date the item can first be shipped to Giant Eagle</t>
  </si>
  <si>
    <t>Order Restriction</t>
  </si>
  <si>
    <t>Defines the quantity that can be ordered in a PO. Choose between a single case, a pallet tie/layer, or a full pallet</t>
  </si>
  <si>
    <t>Vendor No.
Vendor Name</t>
  </si>
  <si>
    <t xml:space="preserve">Vendor Number is assigned by Giant Eagle. This is NOT your Deal Central number. Vendor Name is used to confirm the vendor number.
Please reach out to your Merchandising contact if you are unsure of your correct vendor number. </t>
  </si>
  <si>
    <t>Merchandising Fields</t>
  </si>
  <si>
    <t>Style</t>
  </si>
  <si>
    <t>The Style is the parent item which contains data that is common to all SKUs that are assigned to it.</t>
  </si>
  <si>
    <t>SKU</t>
  </si>
  <si>
    <t>SKU numbers represent the retail item that is rung up at the register and translate into RP as RITEM.</t>
  </si>
  <si>
    <t>MOQ</t>
  </si>
  <si>
    <t>Minimum Order Quantity for store orders - for each order, the store will receive the number of units defined by the MOQ. If a value is entered in this field, the item will be set up as a piece pick item.</t>
  </si>
  <si>
    <t>Group/Subgroup</t>
  </si>
  <si>
    <t>4 digits each, item will be assigned to the defined Group/Subgroup</t>
  </si>
  <si>
    <t>Exp Movement</t>
  </si>
  <si>
    <t>Expected weekly shipments from the warehouse to retail locations</t>
  </si>
  <si>
    <t>Desired Setup</t>
  </si>
  <si>
    <t>Select the desired setup. A Bonus item must have a related straight/everday item. 
Replacement - Flow: an item that will be subbed and must be familied with the replaced item
Replacement - Stop: an item that will immediately be placed on the shelf at the time of reset. Old product will not be shipped via subs</t>
  </si>
  <si>
    <t xml:space="preserve">Related Item </t>
  </si>
  <si>
    <t>If the item is a replacement or bonus, include the related current/everyday/straight Item Code or UPC</t>
  </si>
  <si>
    <t>Cost Link</t>
  </si>
  <si>
    <t>Master Cost Link ID number, maintained in HQ</t>
  </si>
  <si>
    <t>Wholesale Margin</t>
  </si>
  <si>
    <t xml:space="preserve">Wholesale/inside margin percent. Net Sell will calculate based on this value and the Cost/Unit. This form does not account for other adjustments. </t>
  </si>
  <si>
    <t>#</t>
  </si>
  <si>
    <t>The retail quantity, used in conjunction with the Retail fields (e.g., the 4 in 4/$5, the 2 in 2/$5). Not required if the quantity is 1 (1/$1.99)</t>
  </si>
  <si>
    <t>Retail</t>
  </si>
  <si>
    <t xml:space="preserve">Actual retail that will be assigned to the item. The % field will calculate retail margin % based off the Net Sell </t>
  </si>
  <si>
    <t xml:space="preserve">Family
</t>
  </si>
  <si>
    <t xml:space="preserve">Indicate the existing Family Code that the item should be added to. If a new Family is needed, type New and provide details in the Merchandising Notes field on the UPC Image &amp; Notes tab. </t>
  </si>
  <si>
    <t>Category Authorization</t>
  </si>
  <si>
    <t>Category Approval to set up the item with the supplied information</t>
  </si>
  <si>
    <t>Merch #</t>
  </si>
  <si>
    <t>Assigned Merchandiser #</t>
  </si>
  <si>
    <t>Fac 1/Fac 2</t>
  </si>
  <si>
    <t xml:space="preserve">The Giant Eagle Facility code(s), e.g., 01/61 or 80 </t>
  </si>
  <si>
    <t>Tag Date</t>
  </si>
  <si>
    <t>Thursday that stores will first hang tags for the item, or reset date. Stores should not be expected to order or merchandise the item before this date.</t>
  </si>
  <si>
    <t>Type (Allowance)</t>
  </si>
  <si>
    <t>Choose the type of Allowance that will be applied - OI &amp; Reflect, OI (no reflect), or Scanback
OI &amp; Reflect will separately calculate the wholesale margin % and the retail margin % with the provided values</t>
  </si>
  <si>
    <t>Reflect (Allowance)</t>
  </si>
  <si>
    <t xml:space="preserve">If OI &amp; Reflect is selected, that amount to be Reflected on store invoicing. Note that this calculator matches the invoicing calculation and allows the full value of the allowance to be applied to both wholesale and retail. </t>
  </si>
  <si>
    <t>Ver 1.2</t>
  </si>
  <si>
    <t>Jun 2022</t>
  </si>
  <si>
    <t>Select</t>
  </si>
  <si>
    <t>Vendor - Warehouse New Item Form</t>
  </si>
  <si>
    <t>New Item</t>
  </si>
  <si>
    <t>In the event that an item is discontinued due to poor performance, Giant Eagle will bill the vendor 50% of the average cost of the remaining inventory to cover markdowns to liquidate the item.</t>
  </si>
  <si>
    <t>Replacement</t>
  </si>
  <si>
    <t>Pack Change</t>
  </si>
  <si>
    <t>Vendor #</t>
  </si>
  <si>
    <t>Vendor Name</t>
  </si>
  <si>
    <t>Salesperson's
Authorization</t>
  </si>
  <si>
    <t>Contact Name</t>
  </si>
  <si>
    <t>Contact Email</t>
  </si>
  <si>
    <t>Contact Phone</t>
  </si>
  <si>
    <t>Submitted Date</t>
  </si>
  <si>
    <t>Bonus</t>
  </si>
  <si>
    <t>Open Stock</t>
  </si>
  <si>
    <t>ü</t>
  </si>
  <si>
    <t>Case UPC</t>
  </si>
  <si>
    <t>GTIN</t>
  </si>
  <si>
    <t xml:space="preserve"> Description - Max 30 Characters</t>
  </si>
  <si>
    <t>Size</t>
  </si>
  <si>
    <t>UOM</t>
  </si>
  <si>
    <t>L (IN)</t>
  </si>
  <si>
    <t>W (IN)</t>
  </si>
  <si>
    <t>H (IN)</t>
  </si>
  <si>
    <t>Wt (LB)</t>
  </si>
  <si>
    <t>Tie</t>
  </si>
  <si>
    <t>Tier</t>
  </si>
  <si>
    <t>Unit Cost</t>
  </si>
  <si>
    <t>Seasonal</t>
  </si>
  <si>
    <t>In &amp; Out</t>
  </si>
  <si>
    <t>Supply</t>
  </si>
  <si>
    <t>None</t>
  </si>
  <si>
    <t>Pallet</t>
  </si>
  <si>
    <t>Ti/Layer</t>
  </si>
  <si>
    <t>No</t>
  </si>
  <si>
    <t>Supply Item</t>
  </si>
  <si>
    <t>No Restriction</t>
  </si>
  <si>
    <t>Tie/Layer</t>
  </si>
  <si>
    <t>New Warehouse Item Form UPC Images &amp; Notes</t>
  </si>
  <si>
    <r>
      <t>Directions</t>
    </r>
    <r>
      <rPr>
        <sz val="10"/>
        <color theme="1"/>
        <rFont val="Calibri"/>
        <family val="2"/>
        <scheme val="minor"/>
      </rPr>
      <t>: Information will feed from the New Shipper Form tab; provide a UPC image for any new item. 
It is inadvisable to print this form without restricting the printable pages.</t>
    </r>
  </si>
  <si>
    <t>Vendor Notes</t>
  </si>
  <si>
    <t>Merchandising Notes</t>
  </si>
  <si>
    <t>Merchandising - Warehouse New Item Form</t>
  </si>
  <si>
    <t>Replace - Flow</t>
  </si>
  <si>
    <t>Fac 1</t>
  </si>
  <si>
    <t>Fac 2</t>
  </si>
  <si>
    <t>Replace - Stop</t>
  </si>
  <si>
    <t>Item Setup Information</t>
  </si>
  <si>
    <t>Cost/Retail Information</t>
  </si>
  <si>
    <t>Allowance calculation (for information only)</t>
  </si>
  <si>
    <t>OI &amp; Reflect</t>
  </si>
  <si>
    <t>Add?</t>
  </si>
  <si>
    <t xml:space="preserve">Size </t>
  </si>
  <si>
    <t xml:space="preserve">Pack </t>
  </si>
  <si>
    <t>Inner Pack</t>
  </si>
  <si>
    <t>Group</t>
  </si>
  <si>
    <t>Sub-group</t>
  </si>
  <si>
    <t>Exp Mvmt</t>
  </si>
  <si>
    <t>Related Item Code</t>
  </si>
  <si>
    <t>Sell Cost</t>
  </si>
  <si>
    <t>Family</t>
  </si>
  <si>
    <t>Oracle Style</t>
  </si>
  <si>
    <t>Line Extension</t>
  </si>
  <si>
    <t>Type</t>
  </si>
  <si>
    <t>Reflect</t>
  </si>
  <si>
    <t>Retail Margin</t>
  </si>
  <si>
    <t>OI</t>
  </si>
  <si>
    <t>Oracle Style Number</t>
  </si>
  <si>
    <t>Select Group New Style</t>
  </si>
  <si>
    <t>Scanback</t>
  </si>
  <si>
    <t>Total Slotting</t>
  </si>
  <si>
    <t>Data Integrity - Warehouse New Item Form</t>
  </si>
  <si>
    <t xml:space="preserve">GE Code </t>
  </si>
  <si>
    <t>Oracle SKU</t>
  </si>
  <si>
    <t>Grp</t>
  </si>
  <si>
    <t>Subgrp</t>
  </si>
  <si>
    <t>Pack</t>
  </si>
  <si>
    <t>Margin</t>
  </si>
  <si>
    <t>Shelf Life</t>
  </si>
  <si>
    <t>Group New Style</t>
  </si>
  <si>
    <t>HQ</t>
  </si>
  <si>
    <t>RP</t>
  </si>
  <si>
    <t>Notes</t>
  </si>
  <si>
    <t>Unit Dem.
H (In)</t>
  </si>
  <si>
    <t>Unit Dem.
W (In)</t>
  </si>
  <si>
    <t>Unit Dem.
D (In)</t>
  </si>
  <si>
    <t>Tray Count
(number of units per tray)</t>
  </si>
  <si>
    <t>Unit Length
Unit Width
Unit Height</t>
  </si>
  <si>
    <t>Sellable unit dimensions in inches</t>
  </si>
  <si>
    <t>Tray 
H (in. bottom to top)</t>
  </si>
  <si>
    <t>Tray 
W (in. left to right)</t>
  </si>
  <si>
    <t>Product Image (PNG preferred)</t>
  </si>
  <si>
    <t>Tray 
D (in. front to back)</t>
  </si>
  <si>
    <t>Item Description</t>
  </si>
  <si>
    <t>Shelf Tag Description</t>
  </si>
  <si>
    <t>Aggregate</t>
  </si>
  <si>
    <t>Indicate the existing Aggregate ID that the item should be added to. If a new Aggregate is needed, type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</si>
</sst>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0000"/>
    <numFmt numFmtId="166" formatCode="0.0"/>
    <numFmt numFmtId="167" formatCode="000000"/>
    <numFmt numFmtId="168" formatCode="&quot;$&quot;#,##0"/>
    <numFmt numFmtId="169" formatCode="&quot;$&quot;#,##0.000"/>
    <numFmt numFmtId="170" formatCode="00"/>
  </numFmts>
  <fonts count="19"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Wingdings"/>
      <charset val="2"/>
    </font>
    <font>
      <b/>
      <sz val="14"/>
      <color theme="1"/>
      <name val="Calibri"/>
      <family val="2"/>
      <scheme val="minor"/>
    </font>
    <font>
      <i/>
      <sz val="10"/>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i/>
      <strike/>
      <sz val="10"/>
      <color theme="0" tint="-0.14996795556505021"/>
      <name val="Calibri"/>
      <family val="2"/>
      <scheme val="minor"/>
    </font>
    <font>
      <i/>
      <sz val="11"/>
      <color theme="1"/>
      <name val="Calibri"/>
      <family val="2"/>
      <scheme val="minor"/>
    </font>
    <font>
      <i/>
      <strike/>
      <sz val="9"/>
      <color theme="0" tint="-0.14996795556505021"/>
      <name val="Calibri"/>
      <family val="2"/>
      <scheme val="minor"/>
    </font>
    <font>
      <sz val="8"/>
      <color theme="1"/>
      <name val="Calibri"/>
      <family val="2"/>
      <scheme val="minor"/>
    </font>
    <font>
      <b/>
      <sz val="8"/>
      <color theme="1"/>
      <name val="Calibri"/>
      <family val="2"/>
      <scheme val="minor"/>
    </font>
    <font>
      <sz val="10"/>
      <color theme="0"/>
      <name val="Calibri"/>
      <family val="2"/>
      <scheme val="minor"/>
    </font>
    <font>
      <sz val="8"/>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39997558519241921"/>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medium">
        <color auto="1"/>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medium">
        <color auto="1"/>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auto="1"/>
      </bottom>
      <diagonal/>
    </border>
    <border>
      <left style="medium">
        <color auto="1"/>
      </left>
      <right/>
      <top style="thin">
        <color indexed="64"/>
      </top>
      <bottom style="thin">
        <color indexed="64"/>
      </bottom>
      <diagonal/>
    </border>
    <border>
      <left style="thin">
        <color indexed="64"/>
      </left>
      <right style="dashed">
        <color indexed="64"/>
      </right>
      <top style="thin">
        <color indexed="64"/>
      </top>
      <bottom style="medium">
        <color auto="1"/>
      </bottom>
      <diagonal/>
    </border>
    <border>
      <left style="dashed">
        <color indexed="64"/>
      </left>
      <right style="thin">
        <color indexed="64"/>
      </right>
      <top style="thin">
        <color indexed="64"/>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right/>
      <top style="medium">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auto="1"/>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auto="1"/>
      </left>
      <right/>
      <top style="medium">
        <color indexed="64"/>
      </top>
      <bottom/>
      <diagonal/>
    </border>
    <border>
      <left/>
      <right style="medium">
        <color auto="1"/>
      </right>
      <top style="medium">
        <color indexed="64"/>
      </top>
      <bottom/>
      <diagonal/>
    </border>
    <border>
      <left style="medium">
        <color auto="1"/>
      </left>
      <right/>
      <top/>
      <bottom style="medium">
        <color auto="1"/>
      </bottom>
      <diagonal/>
    </border>
    <border>
      <left style="medium">
        <color auto="1"/>
      </left>
      <right/>
      <top style="thin">
        <color indexed="64"/>
      </top>
      <bottom/>
      <diagonal/>
    </border>
    <border>
      <left style="medium">
        <color auto="1"/>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horizontal="center" vertical="center"/>
      <protection locked="0"/>
    </xf>
    <xf numFmtId="44" fontId="2" fillId="0" borderId="0" applyFont="0" applyFill="0" applyBorder="0" applyAlignment="0" applyProtection="0"/>
    <xf numFmtId="0" fontId="3" fillId="0" borderId="0">
      <alignment horizontal="center" vertical="center"/>
      <protection locked="0"/>
    </xf>
  </cellStyleXfs>
  <cellXfs count="480">
    <xf numFmtId="0" fontId="0" fillId="0" borderId="0" xfId="0">
      <alignment horizontal="center" vertical="center"/>
      <protection locked="0"/>
    </xf>
    <xf numFmtId="0" fontId="0" fillId="0" borderId="0" xfId="0" applyAlignment="1">
      <alignment vertical="center"/>
      <protection locked="0"/>
    </xf>
    <xf numFmtId="166" fontId="3" fillId="0" borderId="17" xfId="0" applyNumberFormat="1" applyFont="1" applyBorder="1">
      <alignment horizontal="center" vertical="center"/>
      <protection locked="0"/>
    </xf>
    <xf numFmtId="166" fontId="3" fillId="0" borderId="1" xfId="0" applyNumberFormat="1" applyFont="1" applyBorder="1">
      <alignment horizontal="center" vertical="center"/>
      <protection locked="0"/>
    </xf>
    <xf numFmtId="0" fontId="3" fillId="0" borderId="17" xfId="0" applyFont="1" applyBorder="1">
      <alignment horizontal="center" vertical="center"/>
      <protection locked="0"/>
    </xf>
    <xf numFmtId="2" fontId="3" fillId="0" borderId="17" xfId="0" applyNumberFormat="1" applyFont="1" applyBorder="1">
      <alignment horizontal="center" vertical="center"/>
      <protection locked="0"/>
    </xf>
    <xf numFmtId="0" fontId="3" fillId="0" borderId="14" xfId="0" applyFont="1" applyBorder="1">
      <alignment horizontal="center" vertical="center"/>
      <protection locked="0"/>
    </xf>
    <xf numFmtId="0" fontId="3" fillId="0" borderId="15" xfId="0" applyFont="1" applyBorder="1">
      <alignment horizontal="center" vertical="center"/>
      <protection locked="0"/>
    </xf>
    <xf numFmtId="1" fontId="3" fillId="0" borderId="4" xfId="0" applyNumberFormat="1" applyFont="1" applyBorder="1">
      <alignment horizontal="center" vertical="center"/>
      <protection locked="0"/>
    </xf>
    <xf numFmtId="0" fontId="3" fillId="0" borderId="1" xfId="0" applyFont="1" applyBorder="1">
      <alignment horizontal="center" vertical="center"/>
      <protection locked="0"/>
    </xf>
    <xf numFmtId="2" fontId="3" fillId="0" borderId="1" xfId="0" applyNumberFormat="1" applyFont="1" applyBorder="1">
      <alignment horizontal="center" vertical="center"/>
      <protection locked="0"/>
    </xf>
    <xf numFmtId="0" fontId="3" fillId="0" borderId="8" xfId="0" applyFont="1" applyBorder="1">
      <alignment horizontal="center" vertical="center"/>
      <protection locked="0"/>
    </xf>
    <xf numFmtId="0" fontId="3" fillId="0" borderId="6" xfId="0" applyFont="1" applyBorder="1">
      <alignment horizontal="center" vertical="center"/>
      <protection locked="0"/>
    </xf>
    <xf numFmtId="0" fontId="0" fillId="0" borderId="0" xfId="0" applyAlignment="1">
      <alignment vertical="center" wrapText="1"/>
      <protection locked="0"/>
    </xf>
    <xf numFmtId="0" fontId="3" fillId="0" borderId="0" xfId="0" applyFont="1">
      <alignment horizontal="center" vertical="center"/>
      <protection locked="0"/>
    </xf>
    <xf numFmtId="0" fontId="0" fillId="0" borderId="42" xfId="0" applyBorder="1">
      <alignment horizontal="center" vertical="center"/>
      <protection locked="0"/>
    </xf>
    <xf numFmtId="0" fontId="0" fillId="0" borderId="44" xfId="0" applyBorder="1">
      <alignment horizontal="center" vertical="center"/>
      <protection locked="0"/>
    </xf>
    <xf numFmtId="0" fontId="12" fillId="0" borderId="29" xfId="0" applyFont="1" applyBorder="1">
      <alignment horizontal="center" vertical="center"/>
      <protection locked="0"/>
    </xf>
    <xf numFmtId="165" fontId="12" fillId="0" borderId="29" xfId="0" applyNumberFormat="1" applyFont="1" applyBorder="1">
      <alignment horizontal="center" vertical="center"/>
      <protection locked="0"/>
    </xf>
    <xf numFmtId="0" fontId="12" fillId="0" borderId="2" xfId="0" applyFont="1" applyBorder="1">
      <alignment horizontal="center" vertical="center"/>
      <protection locked="0"/>
    </xf>
    <xf numFmtId="10" fontId="12" fillId="0" borderId="29" xfId="0" applyNumberFormat="1" applyFont="1" applyBorder="1">
      <alignment horizontal="center" vertical="center"/>
      <protection locked="0"/>
    </xf>
    <xf numFmtId="0" fontId="12" fillId="0" borderId="39" xfId="0" applyFont="1" applyBorder="1">
      <alignment horizontal="center" vertical="center"/>
      <protection locked="0"/>
    </xf>
    <xf numFmtId="0" fontId="12" fillId="0" borderId="30" xfId="0" applyFont="1" applyBorder="1">
      <alignment horizontal="center" vertical="center"/>
      <protection locked="0"/>
    </xf>
    <xf numFmtId="0" fontId="12" fillId="0" borderId="1" xfId="0" applyFont="1" applyBorder="1">
      <alignment horizontal="center" vertical="center"/>
      <protection locked="0"/>
    </xf>
    <xf numFmtId="165" fontId="12" fillId="0" borderId="1" xfId="0" applyNumberFormat="1" applyFont="1" applyBorder="1">
      <alignment horizontal="center" vertical="center"/>
      <protection locked="0"/>
    </xf>
    <xf numFmtId="0" fontId="12" fillId="0" borderId="8" xfId="0" applyFont="1" applyBorder="1">
      <alignment horizontal="center" vertical="center"/>
      <protection locked="0"/>
    </xf>
    <xf numFmtId="10" fontId="12" fillId="0" borderId="1" xfId="0" applyNumberFormat="1" applyFont="1" applyBorder="1">
      <alignment horizontal="center" vertical="center"/>
      <protection locked="0"/>
    </xf>
    <xf numFmtId="0" fontId="12" fillId="0" borderId="40" xfId="0" applyFont="1" applyBorder="1">
      <alignment horizontal="center" vertical="center"/>
      <protection locked="0"/>
    </xf>
    <xf numFmtId="0" fontId="12" fillId="0" borderId="6" xfId="0" applyFont="1" applyBorder="1">
      <alignment horizontal="center" vertical="center"/>
      <protection locked="0"/>
    </xf>
    <xf numFmtId="0" fontId="12" fillId="0" borderId="29" xfId="0" applyFont="1" applyBorder="1" applyProtection="1">
      <alignment horizontal="center" vertical="center"/>
      <protection hidden="1"/>
    </xf>
    <xf numFmtId="0" fontId="12" fillId="0" borderId="1" xfId="0" applyFont="1" applyBorder="1" applyProtection="1">
      <alignment horizontal="center" vertical="center"/>
      <protection hidden="1"/>
    </xf>
    <xf numFmtId="0" fontId="12" fillId="0" borderId="31" xfId="0" applyFont="1" applyBorder="1" applyProtection="1">
      <alignment horizontal="center" vertical="center"/>
      <protection hidden="1"/>
    </xf>
    <xf numFmtId="1" fontId="12" fillId="2" borderId="2" xfId="0" applyNumberFormat="1" applyFont="1" applyFill="1" applyBorder="1" applyProtection="1">
      <alignment horizontal="center" vertical="center"/>
      <protection hidden="1"/>
    </xf>
    <xf numFmtId="0" fontId="12" fillId="2" borderId="29" xfId="0" applyFont="1" applyFill="1" applyBorder="1" applyProtection="1">
      <alignment horizontal="center" vertical="center"/>
      <protection hidden="1"/>
    </xf>
    <xf numFmtId="0" fontId="12" fillId="2" borderId="30" xfId="0" applyFont="1" applyFill="1" applyBorder="1" applyProtection="1">
      <alignment horizontal="center" vertical="center"/>
      <protection hidden="1"/>
    </xf>
    <xf numFmtId="1" fontId="12" fillId="2" borderId="14" xfId="0" applyNumberFormat="1" applyFont="1" applyFill="1" applyBorder="1" applyProtection="1">
      <alignment horizontal="center" vertical="center"/>
      <protection hidden="1"/>
    </xf>
    <xf numFmtId="0" fontId="12" fillId="2" borderId="17" xfId="0" applyFont="1" applyFill="1" applyBorder="1" applyProtection="1">
      <alignment horizontal="center" vertical="center"/>
      <protection hidden="1"/>
    </xf>
    <xf numFmtId="0" fontId="12" fillId="2" borderId="15" xfId="0" applyFont="1" applyFill="1" applyBorder="1" applyProtection="1">
      <alignment horizontal="center" vertical="center"/>
      <protection hidden="1"/>
    </xf>
    <xf numFmtId="1" fontId="12" fillId="2" borderId="8" xfId="0" applyNumberFormat="1" applyFont="1" applyFill="1" applyBorder="1" applyProtection="1">
      <alignment horizontal="center" vertical="center"/>
      <protection hidden="1"/>
    </xf>
    <xf numFmtId="0" fontId="12" fillId="2" borderId="1" xfId="0" applyFont="1" applyFill="1" applyBorder="1" applyProtection="1">
      <alignment horizontal="center" vertical="center"/>
      <protection hidden="1"/>
    </xf>
    <xf numFmtId="0" fontId="12" fillId="2" borderId="6" xfId="0" applyFont="1" applyFill="1" applyBorder="1" applyProtection="1">
      <alignment horizontal="center" vertical="center"/>
      <protection hidden="1"/>
    </xf>
    <xf numFmtId="168" fontId="12" fillId="2" borderId="1" xfId="0" applyNumberFormat="1" applyFont="1" applyFill="1" applyBorder="1" applyProtection="1">
      <alignment horizontal="center" vertical="center"/>
      <protection hidden="1"/>
    </xf>
    <xf numFmtId="0" fontId="12" fillId="0" borderId="14" xfId="0" applyFont="1" applyBorder="1">
      <alignment horizontal="center" vertical="center"/>
      <protection locked="0"/>
    </xf>
    <xf numFmtId="165" fontId="12" fillId="0" borderId="17" xfId="0" applyNumberFormat="1" applyFont="1" applyBorder="1">
      <alignment horizontal="center" vertical="center"/>
      <protection locked="0"/>
    </xf>
    <xf numFmtId="0" fontId="12" fillId="0" borderId="62" xfId="0" applyFont="1" applyBorder="1">
      <alignment horizontal="center" vertical="center"/>
      <protection locked="0"/>
    </xf>
    <xf numFmtId="0" fontId="12" fillId="0" borderId="41" xfId="0" applyFont="1" applyBorder="1">
      <alignment horizontal="center" vertical="center"/>
      <protection locked="0"/>
    </xf>
    <xf numFmtId="0" fontId="12" fillId="0" borderId="18" xfId="0" applyFont="1" applyBorder="1">
      <alignment horizontal="center" vertical="center"/>
      <protection locked="0"/>
    </xf>
    <xf numFmtId="0" fontId="12" fillId="0" borderId="13" xfId="0" applyFont="1" applyBorder="1">
      <alignment horizontal="center" vertical="center"/>
      <protection locked="0"/>
    </xf>
    <xf numFmtId="0" fontId="12" fillId="0" borderId="17" xfId="0" applyFont="1" applyBorder="1">
      <alignment horizontal="center" vertical="center"/>
      <protection locked="0"/>
    </xf>
    <xf numFmtId="0" fontId="12" fillId="0" borderId="15" xfId="0" applyFont="1" applyBorder="1">
      <alignment horizontal="center" vertical="center"/>
      <protection locked="0"/>
    </xf>
    <xf numFmtId="10" fontId="12" fillId="0" borderId="17" xfId="0" applyNumberFormat="1" applyFont="1" applyBorder="1">
      <alignment horizontal="center" vertical="center"/>
      <protection locked="0"/>
    </xf>
    <xf numFmtId="0" fontId="12" fillId="0" borderId="55" xfId="0" applyFont="1" applyBorder="1">
      <alignment horizontal="center" vertical="center"/>
      <protection locked="0"/>
    </xf>
    <xf numFmtId="0" fontId="12" fillId="0" borderId="57" xfId="0" applyFont="1" applyBorder="1">
      <alignment horizontal="center" vertical="center"/>
      <protection locked="0"/>
    </xf>
    <xf numFmtId="0" fontId="12" fillId="0" borderId="63" xfId="0" applyFont="1" applyBorder="1">
      <alignment horizontal="center" vertical="center"/>
      <protection locked="0"/>
    </xf>
    <xf numFmtId="0" fontId="12" fillId="0" borderId="65" xfId="0" applyFont="1" applyBorder="1">
      <alignment horizontal="center" vertical="center"/>
      <protection locked="0"/>
    </xf>
    <xf numFmtId="0" fontId="12" fillId="0" borderId="58" xfId="0" applyFont="1" applyBorder="1">
      <alignment horizontal="center" vertical="center"/>
      <protection locked="0"/>
    </xf>
    <xf numFmtId="0" fontId="12" fillId="0" borderId="60" xfId="0" applyFont="1" applyBorder="1">
      <alignment horizontal="center" vertical="center"/>
      <protection locked="0"/>
    </xf>
    <xf numFmtId="1" fontId="3" fillId="0" borderId="15" xfId="0" applyNumberFormat="1" applyFont="1" applyBorder="1">
      <alignment horizontal="center" vertical="center"/>
      <protection locked="0"/>
    </xf>
    <xf numFmtId="166" fontId="3" fillId="0" borderId="14" xfId="0" applyNumberFormat="1" applyFont="1" applyBorder="1">
      <alignment horizontal="center" vertical="center"/>
      <protection locked="0"/>
    </xf>
    <xf numFmtId="2" fontId="3" fillId="0" borderId="15" xfId="0" applyNumberFormat="1" applyFont="1" applyBorder="1">
      <alignment horizontal="center" vertical="center"/>
      <protection locked="0"/>
    </xf>
    <xf numFmtId="164" fontId="3" fillId="0" borderId="14" xfId="0" applyNumberFormat="1" applyFont="1" applyBorder="1">
      <alignment horizontal="center" vertical="center"/>
      <protection locked="0"/>
    </xf>
    <xf numFmtId="1" fontId="3" fillId="0" borderId="6" xfId="0" applyNumberFormat="1" applyFont="1" applyBorder="1">
      <alignment horizontal="center" vertical="center"/>
      <protection locked="0"/>
    </xf>
    <xf numFmtId="166" fontId="3" fillId="0" borderId="8" xfId="0" applyNumberFormat="1" applyFont="1" applyBorder="1">
      <alignment horizontal="center" vertical="center"/>
      <protection locked="0"/>
    </xf>
    <xf numFmtId="2" fontId="3" fillId="0" borderId="6" xfId="0" applyNumberFormat="1" applyFont="1" applyBorder="1">
      <alignment horizontal="center" vertical="center"/>
      <protection locked="0"/>
    </xf>
    <xf numFmtId="164" fontId="3" fillId="0" borderId="8" xfId="0" applyNumberFormat="1" applyFont="1" applyBorder="1">
      <alignment horizontal="center" vertical="center"/>
      <protection locked="0"/>
    </xf>
    <xf numFmtId="169" fontId="3" fillId="2" borderId="17" xfId="0" applyNumberFormat="1" applyFont="1" applyFill="1" applyBorder="1" applyProtection="1">
      <alignment horizontal="center" vertical="center"/>
      <protection hidden="1"/>
    </xf>
    <xf numFmtId="169" fontId="3" fillId="2" borderId="1" xfId="0" applyNumberFormat="1" applyFont="1" applyFill="1" applyBorder="1" applyProtection="1">
      <alignment horizontal="center" vertical="center"/>
      <protection hidden="1"/>
    </xf>
    <xf numFmtId="1" fontId="3" fillId="0" borderId="16" xfId="0" applyNumberFormat="1" applyFont="1" applyBorder="1">
      <alignment horizontal="center" vertical="center"/>
      <protection locked="0"/>
    </xf>
    <xf numFmtId="0" fontId="8" fillId="0" borderId="37" xfId="0" applyFont="1" applyBorder="1" applyProtection="1">
      <alignment horizontal="center" vertical="center"/>
      <protection hidden="1"/>
    </xf>
    <xf numFmtId="0" fontId="8" fillId="0" borderId="38" xfId="0" applyFont="1" applyBorder="1" applyProtection="1">
      <alignment horizontal="center" vertical="center"/>
      <protection hidden="1"/>
    </xf>
    <xf numFmtId="170" fontId="0" fillId="0" borderId="31" xfId="0" applyNumberFormat="1" applyBorder="1">
      <alignment horizontal="center" vertical="center"/>
      <protection locked="0"/>
    </xf>
    <xf numFmtId="168" fontId="3" fillId="0" borderId="15" xfId="0" applyNumberFormat="1" applyFont="1" applyBorder="1">
      <alignment horizontal="center" vertical="center"/>
      <protection locked="0"/>
    </xf>
    <xf numFmtId="168" fontId="3" fillId="0" borderId="6" xfId="0" applyNumberFormat="1" applyFont="1" applyBorder="1">
      <alignment horizontal="center" vertical="center"/>
      <protection locked="0"/>
    </xf>
    <xf numFmtId="164" fontId="3" fillId="0" borderId="17" xfId="0" applyNumberFormat="1" applyFont="1" applyBorder="1">
      <alignment horizontal="center" vertical="center"/>
      <protection locked="0"/>
    </xf>
    <xf numFmtId="164" fontId="3" fillId="0" borderId="1" xfId="0" applyNumberFormat="1" applyFont="1" applyBorder="1">
      <alignment horizontal="center" vertical="center"/>
      <protection locked="0"/>
    </xf>
    <xf numFmtId="164" fontId="12" fillId="2" borderId="2" xfId="0" applyNumberFormat="1" applyFont="1" applyFill="1" applyBorder="1" applyProtection="1">
      <alignment horizontal="center" vertical="center"/>
      <protection hidden="1"/>
    </xf>
    <xf numFmtId="164" fontId="12" fillId="2" borderId="14" xfId="0" applyNumberFormat="1" applyFont="1" applyFill="1" applyBorder="1" applyProtection="1">
      <alignment horizontal="center" vertical="center"/>
      <protection hidden="1"/>
    </xf>
    <xf numFmtId="164" fontId="12" fillId="2" borderId="8" xfId="0" applyNumberFormat="1" applyFont="1" applyFill="1" applyBorder="1" applyProtection="1">
      <alignment horizontal="center" vertical="center"/>
      <protection hidden="1"/>
    </xf>
    <xf numFmtId="10" fontId="12" fillId="2" borderId="30" xfId="0" applyNumberFormat="1" applyFont="1" applyFill="1" applyBorder="1" applyProtection="1">
      <alignment horizontal="center" vertical="center"/>
      <protection hidden="1"/>
    </xf>
    <xf numFmtId="10" fontId="12" fillId="2" borderId="4" xfId="0" applyNumberFormat="1" applyFont="1" applyFill="1" applyBorder="1" applyProtection="1">
      <alignment horizontal="center" vertical="center"/>
      <protection hidden="1"/>
    </xf>
    <xf numFmtId="10" fontId="12" fillId="2" borderId="6" xfId="0" applyNumberFormat="1" applyFont="1" applyFill="1" applyBorder="1" applyProtection="1">
      <alignment horizontal="center" vertical="center"/>
      <protection hidden="1"/>
    </xf>
    <xf numFmtId="10" fontId="12" fillId="2" borderId="9" xfId="0" applyNumberFormat="1" applyFont="1" applyFill="1" applyBorder="1" applyProtection="1">
      <alignment horizontal="center" vertical="center"/>
      <protection hidden="1"/>
    </xf>
    <xf numFmtId="164" fontId="12" fillId="0" borderId="29" xfId="0" applyNumberFormat="1" applyFont="1" applyBorder="1">
      <alignment horizontal="center" vertical="center"/>
      <protection locked="0"/>
    </xf>
    <xf numFmtId="164" fontId="12" fillId="0" borderId="17" xfId="0" applyNumberFormat="1" applyFont="1" applyBorder="1">
      <alignment horizontal="center" vertical="center"/>
      <protection locked="0"/>
    </xf>
    <xf numFmtId="164" fontId="12" fillId="0" borderId="1" xfId="0" applyNumberFormat="1" applyFont="1" applyBorder="1">
      <alignment horizontal="center" vertical="center"/>
      <protection locked="0"/>
    </xf>
    <xf numFmtId="164" fontId="12" fillId="0" borderId="56" xfId="0" applyNumberFormat="1" applyFont="1" applyBorder="1">
      <alignment horizontal="center" vertical="center"/>
      <protection locked="0"/>
    </xf>
    <xf numFmtId="164" fontId="12" fillId="0" borderId="64" xfId="0" applyNumberFormat="1" applyFont="1" applyBorder="1">
      <alignment horizontal="center" vertical="center"/>
      <protection locked="0"/>
    </xf>
    <xf numFmtId="164" fontId="12" fillId="0" borderId="59" xfId="0" applyNumberFormat="1" applyFont="1" applyBorder="1">
      <alignment horizontal="center" vertical="center"/>
      <protection locked="0"/>
    </xf>
    <xf numFmtId="0" fontId="3" fillId="0" borderId="0" xfId="0" applyFont="1" applyAlignment="1" applyProtection="1">
      <alignment vertical="center"/>
    </xf>
    <xf numFmtId="0" fontId="0" fillId="0" borderId="0" xfId="0" applyProtection="1">
      <alignment horizontal="center" vertical="center"/>
    </xf>
    <xf numFmtId="167" fontId="0" fillId="0" borderId="0" xfId="0" applyNumberFormat="1" applyProtection="1">
      <alignment horizontal="center" vertical="center"/>
    </xf>
    <xf numFmtId="0" fontId="0" fillId="0" borderId="0" xfId="0" applyAlignment="1" applyProtection="1">
      <alignment vertical="center"/>
    </xf>
    <xf numFmtId="0" fontId="3" fillId="0" borderId="0" xfId="0" applyFont="1" applyAlignment="1" applyProtection="1"/>
    <xf numFmtId="0" fontId="3" fillId="0" borderId="5" xfId="0" applyFont="1" applyBorder="1" applyAlignment="1" applyProtection="1"/>
    <xf numFmtId="0" fontId="3" fillId="0" borderId="7" xfId="0" applyFont="1" applyBorder="1" applyAlignment="1" applyProtection="1"/>
    <xf numFmtId="0" fontId="0" fillId="0" borderId="42" xfId="0" applyBorder="1" applyProtection="1">
      <alignment horizontal="center" vertical="center"/>
      <protection locked="0" hidden="1"/>
    </xf>
    <xf numFmtId="0" fontId="0" fillId="0" borderId="44" xfId="0" applyBorder="1" applyProtection="1">
      <alignment horizontal="center" vertical="center"/>
      <protection locked="0" hidden="1"/>
    </xf>
    <xf numFmtId="0" fontId="12" fillId="0" borderId="17" xfId="0" applyFont="1" applyBorder="1" applyProtection="1">
      <alignment horizontal="center" vertical="center"/>
      <protection hidden="1"/>
    </xf>
    <xf numFmtId="164" fontId="12" fillId="2" borderId="30" xfId="0" applyNumberFormat="1" applyFont="1" applyFill="1" applyBorder="1" applyProtection="1">
      <alignment horizontal="center" vertical="center"/>
      <protection hidden="1"/>
    </xf>
    <xf numFmtId="164" fontId="12" fillId="2" borderId="15" xfId="0" applyNumberFormat="1" applyFont="1" applyFill="1" applyBorder="1" applyProtection="1">
      <alignment horizontal="center" vertical="center"/>
      <protection hidden="1"/>
    </xf>
    <xf numFmtId="164" fontId="12" fillId="2" borderId="6" xfId="0" applyNumberFormat="1" applyFont="1" applyFill="1" applyBorder="1" applyProtection="1">
      <alignment horizontal="center" vertical="center"/>
      <protection hidden="1"/>
    </xf>
    <xf numFmtId="164" fontId="12" fillId="2" borderId="29" xfId="0" applyNumberFormat="1" applyFont="1" applyFill="1" applyBorder="1" applyProtection="1">
      <alignment horizontal="center" vertical="center"/>
      <protection hidden="1"/>
    </xf>
    <xf numFmtId="164" fontId="12" fillId="2" borderId="17" xfId="0" applyNumberFormat="1" applyFont="1" applyFill="1" applyBorder="1" applyProtection="1">
      <alignment horizontal="center" vertical="center"/>
      <protection hidden="1"/>
    </xf>
    <xf numFmtId="164" fontId="12" fillId="2" borderId="1" xfId="0" applyNumberFormat="1" applyFont="1" applyFill="1" applyBorder="1" applyProtection="1">
      <alignment horizontal="center" vertical="center"/>
      <protection hidden="1"/>
    </xf>
    <xf numFmtId="0" fontId="0" fillId="0" borderId="3" xfId="0" applyBorder="1">
      <alignment horizontal="center" vertical="center"/>
      <protection locked="0"/>
    </xf>
    <xf numFmtId="0" fontId="0" fillId="0" borderId="66" xfId="0" applyBorder="1" applyAlignment="1">
      <alignment vertical="center"/>
      <protection locked="0"/>
    </xf>
    <xf numFmtId="0" fontId="3" fillId="0" borderId="73" xfId="0" applyFont="1" applyBorder="1" applyAlignment="1" applyProtection="1"/>
    <xf numFmtId="0" fontId="12" fillId="2" borderId="74" xfId="0" applyFont="1" applyFill="1" applyBorder="1" applyProtection="1">
      <alignment horizontal="center" vertical="center"/>
      <protection hidden="1"/>
    </xf>
    <xf numFmtId="0" fontId="12" fillId="2" borderId="75" xfId="0" applyFont="1" applyFill="1" applyBorder="1" applyProtection="1">
      <alignment horizontal="center" vertical="center"/>
      <protection hidden="1"/>
    </xf>
    <xf numFmtId="168" fontId="12" fillId="2" borderId="74" xfId="0" applyNumberFormat="1" applyFont="1" applyFill="1" applyBorder="1" applyProtection="1">
      <alignment horizontal="center" vertical="center"/>
      <protection hidden="1"/>
    </xf>
    <xf numFmtId="0" fontId="12" fillId="2" borderId="16" xfId="0" applyFont="1" applyFill="1" applyBorder="1">
      <alignment horizontal="center" vertical="center"/>
      <protection locked="0"/>
    </xf>
    <xf numFmtId="0" fontId="12" fillId="2" borderId="4" xfId="0" applyFont="1" applyFill="1" applyBorder="1">
      <alignment horizontal="center" vertical="center"/>
      <protection locked="0"/>
    </xf>
    <xf numFmtId="0" fontId="0" fillId="0" borderId="17" xfId="0" applyBorder="1">
      <alignment horizontal="center" vertical="center"/>
      <protection locked="0"/>
    </xf>
    <xf numFmtId="0" fontId="9" fillId="0" borderId="2" xfId="0" applyFont="1" applyBorder="1" applyProtection="1">
      <alignment horizontal="center" vertical="center"/>
      <protection hidden="1"/>
    </xf>
    <xf numFmtId="14" fontId="10" fillId="0" borderId="17" xfId="0" applyNumberFormat="1" applyFont="1" applyBorder="1">
      <alignment horizontal="center" vertical="center"/>
      <protection locked="0"/>
    </xf>
    <xf numFmtId="14" fontId="10" fillId="0" borderId="1" xfId="0" applyNumberFormat="1" applyFont="1" applyBorder="1">
      <alignment horizontal="center" vertical="center"/>
      <protection locked="0"/>
    </xf>
    <xf numFmtId="0" fontId="3" fillId="0" borderId="24" xfId="0" applyFont="1" applyBorder="1">
      <alignment horizontal="center" vertical="center"/>
      <protection locked="0"/>
    </xf>
    <xf numFmtId="0" fontId="12" fillId="2" borderId="78" xfId="0" applyFont="1" applyFill="1" applyBorder="1">
      <alignment horizontal="center" vertical="center"/>
      <protection locked="0"/>
    </xf>
    <xf numFmtId="0" fontId="0" fillId="0" borderId="0" xfId="0" applyAlignment="1" applyProtection="1">
      <alignment horizontal="center" vertical="center" wrapText="1"/>
    </xf>
    <xf numFmtId="0" fontId="9" fillId="0" borderId="0" xfId="0" applyFont="1" applyAlignment="1" applyProtection="1">
      <alignment vertical="center" wrapText="1"/>
    </xf>
    <xf numFmtId="0" fontId="0" fillId="0" borderId="0" xfId="0" applyAlignment="1" applyProtection="1">
      <alignment vertical="center" wrapText="1"/>
    </xf>
    <xf numFmtId="0" fontId="9" fillId="3" borderId="1" xfId="0" applyFont="1" applyFill="1" applyBorder="1" applyProtection="1">
      <alignment horizontal="center" vertical="center"/>
    </xf>
    <xf numFmtId="0" fontId="0" fillId="0" borderId="1" xfId="0" applyBorder="1" applyAlignment="1" applyProtection="1">
      <alignment vertical="center"/>
    </xf>
    <xf numFmtId="0" fontId="0" fillId="0" borderId="1" xfId="0" applyBorder="1" applyAlignment="1" applyProtection="1">
      <alignment vertical="center" wrapText="1"/>
    </xf>
    <xf numFmtId="0" fontId="9" fillId="0" borderId="2" xfId="0" applyFont="1" applyBorder="1" applyProtection="1">
      <alignment horizontal="center" vertical="center"/>
    </xf>
    <xf numFmtId="0" fontId="8" fillId="0" borderId="19" xfId="0" applyFont="1" applyBorder="1" applyProtection="1">
      <alignment horizontal="center" vertical="center"/>
    </xf>
    <xf numFmtId="0" fontId="8" fillId="0" borderId="22" xfId="0" applyFont="1" applyBorder="1" applyAlignment="1" applyProtection="1">
      <alignment horizontal="center" vertical="center" wrapText="1"/>
    </xf>
    <xf numFmtId="0" fontId="8" fillId="0" borderId="20" xfId="0" applyFont="1" applyBorder="1" applyProtection="1">
      <alignment horizontal="center" vertical="center"/>
    </xf>
    <xf numFmtId="0" fontId="8" fillId="0" borderId="22" xfId="0" applyFont="1" applyBorder="1" applyProtection="1">
      <alignment horizontal="center" vertical="center"/>
    </xf>
    <xf numFmtId="0" fontId="11" fillId="0" borderId="22" xfId="0" applyFont="1" applyBorder="1" applyAlignment="1" applyProtection="1">
      <alignment horizontal="center" vertical="center" wrapText="1"/>
    </xf>
    <xf numFmtId="0" fontId="0" fillId="0" borderId="1" xfId="0" applyBorder="1">
      <alignment horizontal="center" vertical="center"/>
      <protection locked="0"/>
    </xf>
    <xf numFmtId="0" fontId="11" fillId="0" borderId="29" xfId="0" applyFont="1" applyBorder="1" applyProtection="1">
      <alignment horizontal="center" vertical="center"/>
    </xf>
    <xf numFmtId="0" fontId="9" fillId="0" borderId="29" xfId="0" applyFont="1" applyBorder="1" applyProtection="1">
      <alignment horizontal="center" vertical="center"/>
    </xf>
    <xf numFmtId="170" fontId="9" fillId="0" borderId="37" xfId="0" applyNumberFormat="1" applyFont="1" applyBorder="1" applyProtection="1">
      <alignment horizontal="center" vertical="center"/>
      <protection hidden="1"/>
    </xf>
    <xf numFmtId="170" fontId="9" fillId="0" borderId="38" xfId="0" applyNumberFormat="1" applyFont="1" applyBorder="1" applyAlignment="1" applyProtection="1">
      <alignment vertical="center"/>
      <protection hidden="1"/>
    </xf>
    <xf numFmtId="0" fontId="14" fillId="0" borderId="29" xfId="0" applyFont="1" applyBorder="1">
      <alignment horizontal="center" vertical="center"/>
      <protection locked="0"/>
    </xf>
    <xf numFmtId="0" fontId="14" fillId="0" borderId="17" xfId="0" applyFont="1" applyBorder="1">
      <alignment horizontal="center" vertical="center"/>
      <protection locked="0"/>
    </xf>
    <xf numFmtId="0" fontId="14" fillId="0" borderId="1" xfId="0" applyFont="1" applyBorder="1">
      <alignment horizontal="center" vertical="center"/>
      <protection locked="0"/>
    </xf>
    <xf numFmtId="0" fontId="3" fillId="0" borderId="3" xfId="0" applyFont="1" applyBorder="1">
      <alignment horizontal="center" vertical="center"/>
      <protection locked="0"/>
    </xf>
    <xf numFmtId="0" fontId="3" fillId="0" borderId="31" xfId="0" applyFont="1" applyBorder="1">
      <alignment horizontal="center" vertical="center"/>
      <protection locked="0"/>
    </xf>
    <xf numFmtId="1" fontId="3" fillId="0" borderId="32" xfId="0" applyNumberFormat="1" applyFont="1" applyBorder="1">
      <alignment horizontal="center" vertical="center"/>
      <protection locked="0"/>
    </xf>
    <xf numFmtId="0" fontId="3" fillId="0" borderId="32" xfId="0" applyFont="1" applyBorder="1">
      <alignment horizontal="center" vertical="center"/>
      <protection locked="0"/>
    </xf>
    <xf numFmtId="166" fontId="3" fillId="0" borderId="3" xfId="0" applyNumberFormat="1" applyFont="1" applyBorder="1">
      <alignment horizontal="center" vertical="center"/>
      <protection locked="0"/>
    </xf>
    <xf numFmtId="166" fontId="3" fillId="0" borderId="31" xfId="0" applyNumberFormat="1" applyFont="1" applyBorder="1">
      <alignment horizontal="center" vertical="center"/>
      <protection locked="0"/>
    </xf>
    <xf numFmtId="2" fontId="3" fillId="0" borderId="31" xfId="0" applyNumberFormat="1" applyFont="1" applyBorder="1">
      <alignment horizontal="center" vertical="center"/>
      <protection locked="0"/>
    </xf>
    <xf numFmtId="2" fontId="3" fillId="0" borderId="32" xfId="0" applyNumberFormat="1" applyFont="1" applyBorder="1">
      <alignment horizontal="center" vertical="center"/>
      <protection locked="0"/>
    </xf>
    <xf numFmtId="164" fontId="3" fillId="0" borderId="3" xfId="0" applyNumberFormat="1" applyFont="1" applyBorder="1">
      <alignment horizontal="center" vertical="center"/>
      <protection locked="0"/>
    </xf>
    <xf numFmtId="169" fontId="3" fillId="2" borderId="31" xfId="0" applyNumberFormat="1" applyFont="1" applyFill="1" applyBorder="1" applyProtection="1">
      <alignment horizontal="center" vertical="center"/>
      <protection hidden="1"/>
    </xf>
    <xf numFmtId="164" fontId="3" fillId="0" borderId="31" xfId="0" applyNumberFormat="1" applyFont="1" applyBorder="1">
      <alignment horizontal="center" vertical="center"/>
      <protection locked="0"/>
    </xf>
    <xf numFmtId="168" fontId="3" fillId="0" borderId="32" xfId="0" applyNumberFormat="1" applyFont="1" applyBorder="1">
      <alignment horizontal="center" vertical="center"/>
      <protection locked="0"/>
    </xf>
    <xf numFmtId="1" fontId="3" fillId="0" borderId="11" xfId="0" applyNumberFormat="1" applyFont="1" applyBorder="1">
      <alignment horizontal="center" vertical="center"/>
      <protection locked="0"/>
    </xf>
    <xf numFmtId="14" fontId="10" fillId="0" borderId="31" xfId="0" applyNumberFormat="1" applyFont="1" applyBorder="1">
      <alignment horizontal="center" vertical="center"/>
      <protection locked="0"/>
    </xf>
    <xf numFmtId="0" fontId="5" fillId="0" borderId="0" xfId="2" applyFont="1" applyAlignment="1">
      <protection locked="0"/>
    </xf>
    <xf numFmtId="0" fontId="3" fillId="0" borderId="0" xfId="2">
      <alignment horizontal="center" vertical="center"/>
      <protection locked="0"/>
    </xf>
    <xf numFmtId="0" fontId="9" fillId="0" borderId="0" xfId="2" applyFont="1" applyAlignment="1">
      <alignment vertical="center" wrapText="1"/>
      <protection locked="0"/>
    </xf>
    <xf numFmtId="0" fontId="9" fillId="0" borderId="29" xfId="2" applyFont="1" applyBorder="1" applyProtection="1">
      <alignment horizontal="center" vertical="center"/>
      <protection hidden="1"/>
    </xf>
    <xf numFmtId="0" fontId="9" fillId="0" borderId="30" xfId="2" applyFont="1" applyBorder="1" applyProtection="1">
      <alignment horizontal="center" vertical="center"/>
      <protection hidden="1"/>
    </xf>
    <xf numFmtId="0" fontId="3" fillId="0" borderId="74" xfId="2" applyBorder="1" applyProtection="1">
      <alignment horizontal="center" vertical="center"/>
      <protection hidden="1"/>
    </xf>
    <xf numFmtId="0" fontId="3" fillId="0" borderId="75" xfId="2" applyBorder="1" applyProtection="1">
      <alignment horizontal="center" vertical="center"/>
      <protection hidden="1"/>
    </xf>
    <xf numFmtId="0" fontId="0" fillId="0" borderId="15" xfId="0" applyBorder="1">
      <alignment horizontal="center" vertical="center"/>
      <protection locked="0"/>
    </xf>
    <xf numFmtId="0" fontId="0" fillId="0" borderId="85" xfId="0" applyBorder="1" applyAlignment="1" applyProtection="1">
      <alignment horizontal="center" vertical="center" wrapText="1"/>
    </xf>
    <xf numFmtId="49" fontId="0" fillId="0" borderId="85" xfId="0" applyNumberForma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2" fillId="0" borderId="24" xfId="0" applyFont="1" applyBorder="1">
      <alignment horizontal="center" vertical="center"/>
      <protection locked="0"/>
    </xf>
    <xf numFmtId="0" fontId="3" fillId="0" borderId="66" xfId="0" applyFont="1" applyBorder="1" applyAlignment="1" applyProtection="1"/>
    <xf numFmtId="0" fontId="17" fillId="0" borderId="0" xfId="0" applyFont="1" applyAlignment="1">
      <alignment vertical="center"/>
      <protection locked="0"/>
    </xf>
    <xf numFmtId="0" fontId="12" fillId="0" borderId="66" xfId="0" applyFont="1" applyBorder="1">
      <alignment horizontal="center" vertical="center"/>
      <protection locked="0"/>
    </xf>
    <xf numFmtId="0" fontId="3" fillId="0" borderId="81" xfId="0" applyFont="1" applyBorder="1" applyAlignment="1" applyProtection="1"/>
    <xf numFmtId="0" fontId="9" fillId="0" borderId="0" xfId="0" applyFont="1" applyProtection="1">
      <alignment horizontal="center" vertical="center"/>
    </xf>
    <xf numFmtId="0" fontId="4" fillId="0" borderId="19" xfId="0" applyFont="1" applyBorder="1" applyProtection="1">
      <alignment horizontal="center" vertical="center"/>
    </xf>
    <xf numFmtId="1" fontId="3" fillId="0" borderId="14" xfId="0" applyNumberFormat="1" applyFont="1" applyBorder="1">
      <alignment horizontal="center" vertical="center"/>
      <protection locked="0"/>
    </xf>
    <xf numFmtId="0" fontId="3" fillId="0" borderId="16" xfId="0" applyFont="1" applyBorder="1" applyProtection="1">
      <alignment horizontal="center" vertical="center"/>
      <protection hidden="1"/>
    </xf>
    <xf numFmtId="1" fontId="3" fillId="0" borderId="16" xfId="0" applyNumberFormat="1" applyFont="1" applyBorder="1" applyProtection="1">
      <alignment horizontal="center" vertical="center"/>
      <protection hidden="1"/>
    </xf>
    <xf numFmtId="1" fontId="0" fillId="0" borderId="17" xfId="0" applyNumberFormat="1" applyBorder="1">
      <alignment horizontal="center" vertical="center"/>
      <protection locked="0"/>
    </xf>
    <xf numFmtId="1" fontId="0" fillId="0" borderId="29" xfId="0" applyNumberFormat="1" applyBorder="1" applyProtection="1">
      <alignment horizontal="center" vertical="center"/>
      <protection hidden="1"/>
    </xf>
    <xf numFmtId="1" fontId="3" fillId="0" borderId="1" xfId="0" applyNumberFormat="1" applyFont="1" applyBorder="1">
      <alignment horizontal="center" vertical="center"/>
      <protection locked="0"/>
    </xf>
    <xf numFmtId="1" fontId="0" fillId="0" borderId="17" xfId="0" applyNumberFormat="1" applyBorder="1" applyProtection="1">
      <alignment horizontal="center" vertical="center"/>
      <protection hidden="1"/>
    </xf>
    <xf numFmtId="1" fontId="3" fillId="0" borderId="17" xfId="0" applyNumberFormat="1" applyFont="1" applyBorder="1">
      <alignment horizontal="center" vertical="center"/>
      <protection locked="0"/>
    </xf>
    <xf numFmtId="0" fontId="3" fillId="0" borderId="11" xfId="0" applyFont="1" applyBorder="1" applyProtection="1">
      <alignment horizontal="center" vertical="center"/>
      <protection hidden="1"/>
    </xf>
    <xf numFmtId="1" fontId="3" fillId="0" borderId="11" xfId="0" applyNumberFormat="1" applyFont="1" applyBorder="1" applyProtection="1">
      <alignment horizontal="center" vertical="center"/>
      <protection hidden="1"/>
    </xf>
    <xf numFmtId="1" fontId="3" fillId="0" borderId="31" xfId="0" applyNumberFormat="1" applyFont="1" applyBorder="1">
      <alignment horizontal="center" vertical="center"/>
      <protection locked="0"/>
    </xf>
    <xf numFmtId="1" fontId="0" fillId="0" borderId="31" xfId="0" applyNumberFormat="1" applyBorder="1" applyProtection="1">
      <alignment horizontal="center" vertical="center"/>
      <protection hidden="1"/>
    </xf>
    <xf numFmtId="0" fontId="8" fillId="0" borderId="3" xfId="0" applyFont="1" applyBorder="1" applyProtection="1">
      <alignment horizontal="center" vertical="center"/>
    </xf>
    <xf numFmtId="0" fontId="0" fillId="8" borderId="31" xfId="0" applyFill="1" applyBorder="1">
      <alignment horizontal="center" vertical="center"/>
      <protection locked="0"/>
    </xf>
    <xf numFmtId="164" fontId="12" fillId="4" borderId="56" xfId="0" applyNumberFormat="1" applyFont="1" applyFill="1" applyBorder="1">
      <alignment horizontal="center" vertical="center"/>
      <protection locked="0"/>
    </xf>
    <xf numFmtId="0" fontId="12" fillId="4" borderId="88" xfId="0" applyFont="1" applyFill="1" applyBorder="1">
      <alignment horizontal="center" vertical="center"/>
      <protection locked="0"/>
    </xf>
    <xf numFmtId="0" fontId="12" fillId="4" borderId="89" xfId="0" applyFont="1" applyFill="1" applyBorder="1">
      <alignment horizontal="center" vertical="center"/>
      <protection locked="0"/>
    </xf>
    <xf numFmtId="164" fontId="12" fillId="4" borderId="64" xfId="0" applyNumberFormat="1" applyFont="1" applyFill="1" applyBorder="1">
      <alignment horizontal="center" vertical="center"/>
      <protection locked="0"/>
    </xf>
    <xf numFmtId="0" fontId="12" fillId="4" borderId="90" xfId="0" applyFont="1" applyFill="1" applyBorder="1">
      <alignment horizontal="center" vertical="center"/>
      <protection locked="0"/>
    </xf>
    <xf numFmtId="164" fontId="12" fillId="4" borderId="59" xfId="0" applyNumberFormat="1" applyFont="1" applyFill="1" applyBorder="1">
      <alignment horizontal="center" vertical="center"/>
      <protection locked="0"/>
    </xf>
    <xf numFmtId="167" fontId="3" fillId="0" borderId="14" xfId="0" applyNumberFormat="1" applyFont="1" applyBorder="1">
      <alignment horizontal="center" vertical="center"/>
      <protection locked="0"/>
    </xf>
    <xf numFmtId="0" fontId="7" fillId="2" borderId="30" xfId="0" applyFont="1" applyFill="1" applyBorder="1" applyProtection="1">
      <alignment horizontal="center" vertical="center"/>
      <protection locked="0" hidden="1"/>
    </xf>
    <xf numFmtId="1" fontId="12" fillId="7" borderId="16" xfId="0" applyNumberFormat="1" applyFont="1" applyFill="1" applyBorder="1" applyProtection="1">
      <alignment horizontal="center" vertical="center"/>
      <protection locked="0" hidden="1"/>
    </xf>
    <xf numFmtId="1" fontId="12" fillId="7" borderId="15" xfId="0" applyNumberFormat="1" applyFont="1" applyFill="1" applyBorder="1" applyProtection="1">
      <alignment horizontal="center" vertical="center"/>
      <protection locked="0" hidden="1"/>
    </xf>
    <xf numFmtId="0" fontId="12" fillId="0" borderId="69" xfId="0" applyFont="1" applyBorder="1" applyProtection="1">
      <alignment horizontal="center" vertical="center"/>
      <protection locked="0" hidden="1"/>
    </xf>
    <xf numFmtId="0" fontId="12" fillId="0" borderId="41" xfId="0" applyFont="1" applyBorder="1" applyProtection="1">
      <alignment horizontal="center" vertical="center"/>
      <protection locked="0" hidden="1"/>
    </xf>
    <xf numFmtId="1" fontId="12" fillId="0" borderId="29" xfId="0" applyNumberFormat="1" applyFont="1" applyBorder="1" applyProtection="1">
      <alignment horizontal="center" vertical="center"/>
      <protection locked="0" hidden="1"/>
    </xf>
    <xf numFmtId="1" fontId="12" fillId="0" borderId="28" xfId="0" applyNumberFormat="1" applyFont="1" applyBorder="1" applyProtection="1">
      <alignment horizontal="center" vertical="center"/>
      <protection locked="0" hidden="1"/>
    </xf>
    <xf numFmtId="0" fontId="12" fillId="0" borderId="29" xfId="0" applyFont="1" applyBorder="1" applyProtection="1">
      <alignment horizontal="center" vertical="center"/>
      <protection locked="0" hidden="1"/>
    </xf>
    <xf numFmtId="2" fontId="12" fillId="0" borderId="29" xfId="0" applyNumberFormat="1" applyFont="1" applyBorder="1" applyProtection="1">
      <alignment horizontal="center" vertical="center"/>
      <protection locked="0" hidden="1"/>
    </xf>
    <xf numFmtId="165" fontId="12" fillId="0" borderId="29" xfId="0" applyNumberFormat="1" applyFont="1" applyBorder="1" applyProtection="1">
      <alignment horizontal="center" vertical="center"/>
      <protection locked="0" hidden="1"/>
    </xf>
    <xf numFmtId="167" fontId="3" fillId="0" borderId="8" xfId="0" applyNumberFormat="1" applyFont="1" applyBorder="1">
      <alignment horizontal="center" vertical="center"/>
      <protection locked="0"/>
    </xf>
    <xf numFmtId="0" fontId="7" fillId="2" borderId="6" xfId="0" applyFont="1" applyFill="1" applyBorder="1" applyProtection="1">
      <alignment horizontal="center" vertical="center"/>
      <protection locked="0" hidden="1"/>
    </xf>
    <xf numFmtId="1" fontId="12" fillId="7" borderId="4" xfId="0" applyNumberFormat="1" applyFont="1" applyFill="1" applyBorder="1" applyProtection="1">
      <alignment horizontal="center" vertical="center"/>
      <protection locked="0" hidden="1"/>
    </xf>
    <xf numFmtId="1" fontId="12" fillId="7" borderId="6" xfId="0" applyNumberFormat="1" applyFont="1" applyFill="1" applyBorder="1" applyProtection="1">
      <alignment horizontal="center" vertical="center"/>
      <protection locked="0" hidden="1"/>
    </xf>
    <xf numFmtId="0" fontId="12" fillId="0" borderId="67" xfId="0" applyFont="1" applyBorder="1" applyProtection="1">
      <alignment horizontal="center" vertical="center"/>
      <protection locked="0" hidden="1"/>
    </xf>
    <xf numFmtId="0" fontId="12" fillId="0" borderId="13" xfId="0" applyFont="1" applyBorder="1" applyProtection="1">
      <alignment horizontal="center" vertical="center"/>
      <protection locked="0" hidden="1"/>
    </xf>
    <xf numFmtId="1" fontId="12" fillId="0" borderId="1" xfId="0" applyNumberFormat="1" applyFont="1" applyBorder="1" applyProtection="1">
      <alignment horizontal="center" vertical="center"/>
      <protection locked="0" hidden="1"/>
    </xf>
    <xf numFmtId="0" fontId="12" fillId="0" borderId="1" xfId="0" applyFont="1" applyBorder="1" applyProtection="1">
      <alignment horizontal="center" vertical="center"/>
      <protection locked="0" hidden="1"/>
    </xf>
    <xf numFmtId="2" fontId="12" fillId="0" borderId="1" xfId="0" applyNumberFormat="1" applyFont="1" applyBorder="1" applyProtection="1">
      <alignment horizontal="center" vertical="center"/>
      <protection locked="0" hidden="1"/>
    </xf>
    <xf numFmtId="165" fontId="12" fillId="0" borderId="1" xfId="0" applyNumberFormat="1" applyFont="1" applyBorder="1" applyProtection="1">
      <alignment horizontal="center" vertical="center"/>
      <protection locked="0" hidden="1"/>
    </xf>
    <xf numFmtId="0" fontId="12" fillId="0" borderId="94" xfId="0" applyFont="1" applyBorder="1" applyProtection="1">
      <alignment horizontal="center" vertical="center"/>
      <protection locked="0" hidden="1"/>
    </xf>
    <xf numFmtId="167" fontId="3" fillId="0" borderId="3" xfId="0" applyNumberFormat="1" applyFont="1" applyBorder="1">
      <alignment horizontal="center" vertical="center"/>
      <protection locked="0"/>
    </xf>
    <xf numFmtId="0" fontId="7" fillId="2" borderId="32" xfId="0" applyFont="1" applyFill="1" applyBorder="1" applyProtection="1">
      <alignment horizontal="center" vertical="center"/>
      <protection locked="0" hidden="1"/>
    </xf>
    <xf numFmtId="1" fontId="12" fillId="7" borderId="3" xfId="0" applyNumberFormat="1" applyFont="1" applyFill="1" applyBorder="1" applyProtection="1">
      <alignment horizontal="center" vertical="center"/>
      <protection locked="0" hidden="1"/>
    </xf>
    <xf numFmtId="1" fontId="12" fillId="7" borderId="32" xfId="0" applyNumberFormat="1" applyFont="1" applyFill="1" applyBorder="1" applyProtection="1">
      <alignment horizontal="center" vertical="center"/>
      <protection locked="0" hidden="1"/>
    </xf>
    <xf numFmtId="0" fontId="12" fillId="0" borderId="95" xfId="0" applyFont="1" applyBorder="1" applyProtection="1">
      <alignment horizontal="center" vertical="center"/>
      <protection locked="0" hidden="1"/>
    </xf>
    <xf numFmtId="0" fontId="12" fillId="0" borderId="46" xfId="0" applyFont="1" applyBorder="1" applyProtection="1">
      <alignment horizontal="center" vertical="center"/>
      <protection locked="0" hidden="1"/>
    </xf>
    <xf numFmtId="1" fontId="12" fillId="0" borderId="31" xfId="0" applyNumberFormat="1" applyFont="1" applyBorder="1" applyProtection="1">
      <alignment horizontal="center" vertical="center"/>
      <protection locked="0" hidden="1"/>
    </xf>
    <xf numFmtId="0" fontId="12" fillId="0" borderId="31" xfId="0" applyFont="1" applyBorder="1" applyProtection="1">
      <alignment horizontal="center" vertical="center"/>
      <protection locked="0" hidden="1"/>
    </xf>
    <xf numFmtId="2" fontId="12" fillId="0" borderId="31" xfId="0" applyNumberFormat="1" applyFont="1" applyBorder="1" applyProtection="1">
      <alignment horizontal="center" vertical="center"/>
      <protection locked="0" hidden="1"/>
    </xf>
    <xf numFmtId="165" fontId="12" fillId="0" borderId="31" xfId="0" applyNumberFormat="1" applyFont="1" applyBorder="1" applyProtection="1">
      <alignment horizontal="center" vertical="center"/>
      <protection locked="0" hidden="1"/>
    </xf>
    <xf numFmtId="166" fontId="12" fillId="0" borderId="29" xfId="0" applyNumberFormat="1" applyFont="1" applyBorder="1" applyProtection="1">
      <alignment horizontal="center" vertical="center"/>
      <protection locked="0" hidden="1"/>
    </xf>
    <xf numFmtId="0" fontId="12" fillId="0" borderId="2" xfId="0" applyFont="1" applyBorder="1" applyProtection="1">
      <alignment horizontal="center" vertical="center"/>
      <protection locked="0" hidden="1"/>
    </xf>
    <xf numFmtId="164" fontId="12" fillId="0" borderId="29" xfId="1" applyNumberFormat="1" applyFont="1" applyBorder="1" applyAlignment="1" applyProtection="1">
      <alignment horizontal="center" vertical="center"/>
      <protection locked="0" hidden="1"/>
    </xf>
    <xf numFmtId="164" fontId="12" fillId="0" borderId="29" xfId="0" applyNumberFormat="1" applyFont="1" applyBorder="1" applyProtection="1">
      <alignment horizontal="center" vertical="center"/>
      <protection locked="0" hidden="1"/>
    </xf>
    <xf numFmtId="10" fontId="12" fillId="0" borderId="29" xfId="0" applyNumberFormat="1" applyFont="1" applyBorder="1" applyProtection="1">
      <alignment horizontal="center" vertical="center"/>
      <protection locked="0" hidden="1"/>
    </xf>
    <xf numFmtId="1" fontId="12" fillId="0" borderId="39" xfId="0" applyNumberFormat="1" applyFont="1" applyBorder="1" applyProtection="1">
      <alignment horizontal="center" vertical="center"/>
      <protection locked="0" hidden="1"/>
    </xf>
    <xf numFmtId="1" fontId="12" fillId="0" borderId="41" xfId="0" applyNumberFormat="1" applyFont="1" applyBorder="1" applyProtection="1">
      <alignment horizontal="center" vertical="center"/>
      <protection locked="0" hidden="1"/>
    </xf>
    <xf numFmtId="0" fontId="12" fillId="0" borderId="30" xfId="0" applyFont="1" applyBorder="1" applyProtection="1">
      <alignment horizontal="center" vertical="center"/>
      <protection locked="0" hidden="1"/>
    </xf>
    <xf numFmtId="0" fontId="12" fillId="0" borderId="55" xfId="0" applyFont="1" applyBorder="1" applyProtection="1">
      <alignment horizontal="center" vertical="center"/>
      <protection locked="0" hidden="1"/>
    </xf>
    <xf numFmtId="164" fontId="12" fillId="0" borderId="41" xfId="0" applyNumberFormat="1" applyFont="1" applyBorder="1" applyProtection="1">
      <alignment horizontal="center" vertical="center"/>
      <protection locked="0" hidden="1"/>
    </xf>
    <xf numFmtId="0" fontId="14" fillId="0" borderId="30" xfId="0" applyFont="1" applyBorder="1" applyProtection="1">
      <alignment horizontal="center" vertical="center"/>
      <protection locked="0" hidden="1"/>
    </xf>
    <xf numFmtId="0" fontId="14" fillId="0" borderId="2" xfId="0" applyFont="1" applyBorder="1" applyAlignment="1" applyProtection="1">
      <alignment horizontal="center" vertical="center" wrapText="1"/>
      <protection locked="0" hidden="1"/>
    </xf>
    <xf numFmtId="0" fontId="14" fillId="0" borderId="29" xfId="0" applyFont="1" applyBorder="1" applyAlignment="1" applyProtection="1">
      <alignment horizontal="center" vertical="center" wrapText="1"/>
      <protection locked="0" hidden="1"/>
    </xf>
    <xf numFmtId="0" fontId="14" fillId="0" borderId="30" xfId="0" applyFont="1" applyBorder="1" applyAlignment="1" applyProtection="1">
      <alignment horizontal="center" vertical="center" wrapText="1"/>
      <protection locked="0" hidden="1"/>
    </xf>
    <xf numFmtId="0" fontId="0" fillId="0" borderId="2" xfId="0" applyBorder="1">
      <alignment horizontal="center" vertical="center"/>
      <protection locked="0"/>
    </xf>
    <xf numFmtId="0" fontId="0" fillId="0" borderId="30" xfId="0" applyBorder="1">
      <alignment horizontal="center" vertical="center"/>
      <protection locked="0"/>
    </xf>
    <xf numFmtId="166" fontId="12" fillId="0" borderId="1" xfId="0" applyNumberFormat="1" applyFont="1" applyBorder="1" applyProtection="1">
      <alignment horizontal="center" vertical="center"/>
      <protection locked="0" hidden="1"/>
    </xf>
    <xf numFmtId="0" fontId="12" fillId="0" borderId="8" xfId="0" applyFont="1" applyBorder="1" applyProtection="1">
      <alignment horizontal="center" vertical="center"/>
      <protection locked="0" hidden="1"/>
    </xf>
    <xf numFmtId="164" fontId="12" fillId="0" borderId="1" xfId="1" applyNumberFormat="1" applyFont="1" applyBorder="1" applyAlignment="1" applyProtection="1">
      <alignment horizontal="center" vertical="center"/>
      <protection locked="0" hidden="1"/>
    </xf>
    <xf numFmtId="164" fontId="12" fillId="0" borderId="1" xfId="0" applyNumberFormat="1" applyFont="1" applyBorder="1" applyProtection="1">
      <alignment horizontal="center" vertical="center"/>
      <protection locked="0" hidden="1"/>
    </xf>
    <xf numFmtId="10" fontId="12" fillId="0" borderId="1" xfId="0" applyNumberFormat="1" applyFont="1" applyBorder="1" applyProtection="1">
      <alignment horizontal="center" vertical="center"/>
      <protection locked="0" hidden="1"/>
    </xf>
    <xf numFmtId="1" fontId="12" fillId="0" borderId="40" xfId="0" applyNumberFormat="1" applyFont="1" applyBorder="1" applyProtection="1">
      <alignment horizontal="center" vertical="center"/>
      <protection locked="0" hidden="1"/>
    </xf>
    <xf numFmtId="1" fontId="12" fillId="0" borderId="13" xfId="0" applyNumberFormat="1" applyFont="1" applyBorder="1" applyProtection="1">
      <alignment horizontal="center" vertical="center"/>
      <protection locked="0" hidden="1"/>
    </xf>
    <xf numFmtId="0" fontId="12" fillId="0" borderId="6" xfId="0" applyFont="1" applyBorder="1" applyProtection="1">
      <alignment horizontal="center" vertical="center"/>
      <protection locked="0" hidden="1"/>
    </xf>
    <xf numFmtId="0" fontId="12" fillId="0" borderId="58" xfId="0" applyFont="1" applyBorder="1" applyProtection="1">
      <alignment horizontal="center" vertical="center"/>
      <protection locked="0" hidden="1"/>
    </xf>
    <xf numFmtId="164" fontId="12" fillId="0" borderId="13" xfId="0" applyNumberFormat="1" applyFont="1" applyBorder="1" applyProtection="1">
      <alignment horizontal="center" vertical="center"/>
      <protection locked="0" hidden="1"/>
    </xf>
    <xf numFmtId="0" fontId="14" fillId="0" borderId="6" xfId="0" applyFont="1" applyBorder="1" applyProtection="1">
      <alignment horizontal="center" vertical="center"/>
      <protection locked="0" hidden="1"/>
    </xf>
    <xf numFmtId="0" fontId="14" fillId="0" borderId="8" xfId="0" applyFont="1" applyBorder="1" applyAlignment="1" applyProtection="1">
      <alignment horizontal="center" vertical="center" wrapText="1"/>
      <protection locked="0" hidden="1"/>
    </xf>
    <xf numFmtId="0" fontId="14" fillId="0" borderId="1" xfId="0" applyFont="1" applyBorder="1" applyAlignment="1" applyProtection="1">
      <alignment horizontal="center" vertical="center" wrapText="1"/>
      <protection locked="0" hidden="1"/>
    </xf>
    <xf numFmtId="0" fontId="14" fillId="0" borderId="6" xfId="0" applyFont="1" applyBorder="1" applyAlignment="1" applyProtection="1">
      <alignment horizontal="center" vertical="center" wrapText="1"/>
      <protection locked="0" hidden="1"/>
    </xf>
    <xf numFmtId="0" fontId="0" fillId="0" borderId="8" xfId="0" applyBorder="1">
      <alignment horizontal="center" vertical="center"/>
      <protection locked="0"/>
    </xf>
    <xf numFmtId="0" fontId="0" fillId="0" borderId="6" xfId="0" applyBorder="1">
      <alignment horizontal="center" vertical="center"/>
      <protection locked="0"/>
    </xf>
    <xf numFmtId="166" fontId="12" fillId="0" borderId="31" xfId="0" applyNumberFormat="1" applyFont="1" applyBorder="1" applyProtection="1">
      <alignment horizontal="center" vertical="center"/>
      <protection locked="0" hidden="1"/>
    </xf>
    <xf numFmtId="0" fontId="12" fillId="0" borderId="3" xfId="0" applyFont="1" applyBorder="1" applyProtection="1">
      <alignment horizontal="center" vertical="center"/>
      <protection locked="0" hidden="1"/>
    </xf>
    <xf numFmtId="164" fontId="12" fillId="0" borderId="31" xfId="1" applyNumberFormat="1" applyFont="1" applyBorder="1" applyAlignment="1" applyProtection="1">
      <alignment horizontal="center" vertical="center"/>
      <protection locked="0" hidden="1"/>
    </xf>
    <xf numFmtId="164" fontId="12" fillId="0" borderId="31" xfId="0" applyNumberFormat="1" applyFont="1" applyBorder="1" applyProtection="1">
      <alignment horizontal="center" vertical="center"/>
      <protection locked="0" hidden="1"/>
    </xf>
    <xf numFmtId="10" fontId="12" fillId="0" borderId="31" xfId="0" applyNumberFormat="1" applyFont="1" applyBorder="1" applyProtection="1">
      <alignment horizontal="center" vertical="center"/>
      <protection locked="0" hidden="1"/>
    </xf>
    <xf numFmtId="1" fontId="12" fillId="0" borderId="45" xfId="0" applyNumberFormat="1" applyFont="1" applyBorder="1" applyProtection="1">
      <alignment horizontal="center" vertical="center"/>
      <protection locked="0" hidden="1"/>
    </xf>
    <xf numFmtId="1" fontId="12" fillId="0" borderId="46" xfId="0" applyNumberFormat="1" applyFont="1" applyBorder="1" applyProtection="1">
      <alignment horizontal="center" vertical="center"/>
      <protection locked="0" hidden="1"/>
    </xf>
    <xf numFmtId="0" fontId="12" fillId="0" borderId="32" xfId="0" applyFont="1" applyBorder="1" applyProtection="1">
      <alignment horizontal="center" vertical="center"/>
      <protection locked="0" hidden="1"/>
    </xf>
    <xf numFmtId="0" fontId="12" fillId="0" borderId="61" xfId="0" applyFont="1" applyBorder="1" applyProtection="1">
      <alignment horizontal="center" vertical="center"/>
      <protection locked="0" hidden="1"/>
    </xf>
    <xf numFmtId="164" fontId="12" fillId="0" borderId="46" xfId="0" applyNumberFormat="1" applyFont="1" applyBorder="1" applyProtection="1">
      <alignment horizontal="center" vertical="center"/>
      <protection locked="0" hidden="1"/>
    </xf>
    <xf numFmtId="0" fontId="14" fillId="0" borderId="32" xfId="0" applyFont="1" applyBorder="1" applyProtection="1">
      <alignment horizontal="center" vertical="center"/>
      <protection locked="0" hidden="1"/>
    </xf>
    <xf numFmtId="0" fontId="14" fillId="0" borderId="3" xfId="0" applyFont="1" applyBorder="1" applyAlignment="1" applyProtection="1">
      <alignment horizontal="center" vertical="center" wrapText="1"/>
      <protection locked="0" hidden="1"/>
    </xf>
    <xf numFmtId="0" fontId="14" fillId="0" borderId="31" xfId="0" applyFont="1" applyBorder="1" applyAlignment="1" applyProtection="1">
      <alignment horizontal="center" vertical="center" wrapText="1"/>
      <protection locked="0" hidden="1"/>
    </xf>
    <xf numFmtId="0" fontId="14" fillId="0" borderId="32" xfId="0" applyFont="1" applyBorder="1" applyAlignment="1" applyProtection="1">
      <alignment horizontal="center" vertical="center" wrapText="1"/>
      <protection locked="0" hidden="1"/>
    </xf>
    <xf numFmtId="0" fontId="0" fillId="0" borderId="32" xfId="0" applyBorder="1">
      <alignment horizontal="center" vertical="center"/>
      <protection locked="0"/>
    </xf>
    <xf numFmtId="0" fontId="0" fillId="0" borderId="3" xfId="0" applyBorder="1" applyProtection="1">
      <alignment horizontal="center" vertical="center"/>
      <protection locked="0" hidden="1"/>
    </xf>
    <xf numFmtId="2" fontId="12" fillId="0" borderId="69" xfId="0" applyNumberFormat="1" applyFont="1" applyBorder="1" applyProtection="1">
      <alignment horizontal="center" vertical="center"/>
      <protection locked="0" hidden="1"/>
    </xf>
    <xf numFmtId="2" fontId="12" fillId="0" borderId="67" xfId="0" applyNumberFormat="1" applyFont="1" applyBorder="1" applyProtection="1">
      <alignment horizontal="center" vertical="center"/>
      <protection locked="0" hidden="1"/>
    </xf>
    <xf numFmtId="2" fontId="12" fillId="0" borderId="70" xfId="0" applyNumberFormat="1" applyFont="1" applyBorder="1" applyProtection="1">
      <alignment horizontal="center" vertical="center"/>
      <protection locked="0" hidden="1"/>
    </xf>
    <xf numFmtId="2" fontId="3" fillId="0" borderId="2" xfId="0" applyNumberFormat="1" applyFont="1" applyBorder="1">
      <alignment horizontal="center" vertical="center"/>
      <protection locked="0"/>
    </xf>
    <xf numFmtId="2" fontId="3" fillId="0" borderId="29" xfId="0" applyNumberFormat="1" applyFont="1" applyBorder="1">
      <alignment horizontal="center" vertical="center"/>
      <protection locked="0"/>
    </xf>
    <xf numFmtId="2" fontId="3" fillId="0" borderId="30" xfId="0" applyNumberFormat="1" applyFont="1" applyBorder="1">
      <alignment horizontal="center" vertical="center"/>
      <protection locked="0"/>
    </xf>
    <xf numFmtId="2" fontId="3" fillId="0" borderId="10" xfId="0" applyNumberFormat="1" applyFont="1" applyBorder="1">
      <alignment horizontal="center" vertical="center"/>
      <protection locked="0"/>
    </xf>
    <xf numFmtId="0" fontId="8" fillId="7" borderId="22" xfId="0" applyFont="1" applyFill="1" applyBorder="1" applyAlignment="1" applyProtection="1">
      <alignment horizontal="center" vertical="center" wrapText="1"/>
    </xf>
    <xf numFmtId="0" fontId="0" fillId="0" borderId="31" xfId="0" applyBorder="1">
      <alignment horizontal="center" vertical="center"/>
      <protection locked="0"/>
    </xf>
    <xf numFmtId="0" fontId="8" fillId="0" borderId="29" xfId="0" applyFont="1" applyBorder="1" applyProtection="1">
      <alignment horizontal="center" vertical="center"/>
    </xf>
    <xf numFmtId="0" fontId="12" fillId="0" borderId="96" xfId="0" applyFont="1" applyBorder="1" applyProtection="1">
      <alignment horizontal="center" vertical="center"/>
      <protection locked="0" hidden="1"/>
    </xf>
    <xf numFmtId="0" fontId="12" fillId="0" borderId="97" xfId="0" applyFont="1" applyBorder="1" applyProtection="1">
      <alignment horizontal="center" vertical="center"/>
      <protection locked="0" hidden="1"/>
    </xf>
    <xf numFmtId="2" fontId="12" fillId="0" borderId="98" xfId="0" applyNumberFormat="1" applyFont="1" applyBorder="1" applyProtection="1">
      <alignment horizontal="center" vertical="center"/>
      <protection locked="0" hidden="1"/>
    </xf>
    <xf numFmtId="0" fontId="12" fillId="7" borderId="29" xfId="0" applyFont="1" applyFill="1" applyBorder="1">
      <alignment horizontal="center" vertical="center"/>
      <protection locked="0"/>
    </xf>
    <xf numFmtId="0" fontId="12" fillId="7" borderId="17" xfId="0" applyFont="1" applyFill="1" applyBorder="1">
      <alignment horizontal="center" vertical="center"/>
      <protection locked="0"/>
    </xf>
    <xf numFmtId="0" fontId="12" fillId="7" borderId="1" xfId="0" applyFont="1" applyFill="1" applyBorder="1">
      <alignment horizontal="center" vertical="center"/>
      <protection locked="0"/>
    </xf>
    <xf numFmtId="0" fontId="0" fillId="2" borderId="31" xfId="0" applyFill="1" applyBorder="1" applyProtection="1">
      <alignment horizontal="center" vertical="center"/>
      <protection hidden="1"/>
    </xf>
    <xf numFmtId="0" fontId="0" fillId="0" borderId="0" xfId="0" applyAlignment="1" applyProtection="1">
      <alignment horizontal="center" vertical="center" wrapText="1"/>
    </xf>
    <xf numFmtId="0" fontId="9" fillId="0" borderId="1" xfId="0" applyFont="1" applyBorder="1" applyAlignment="1" applyProtection="1">
      <alignment horizontal="center" vertical="center" wrapText="1"/>
    </xf>
    <xf numFmtId="0" fontId="5" fillId="0" borderId="0" xfId="0" applyFont="1" applyAlignment="1">
      <alignment horizontal="center" vertical="top"/>
      <protection locked="0"/>
    </xf>
    <xf numFmtId="0" fontId="0" fillId="0" borderId="1" xfId="0" applyBorder="1" applyAlignment="1" applyProtection="1">
      <alignment vertical="center" wrapText="1"/>
    </xf>
    <xf numFmtId="0" fontId="0" fillId="0" borderId="1" xfId="0" applyBorder="1" applyAlignment="1" applyProtection="1">
      <alignment vertical="center"/>
    </xf>
    <xf numFmtId="0" fontId="0" fillId="3" borderId="1"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15" fillId="0" borderId="0" xfId="0" applyFont="1" applyProtection="1">
      <alignment horizontal="center" vertical="center"/>
    </xf>
    <xf numFmtId="0" fontId="9" fillId="6" borderId="1" xfId="0" applyFont="1" applyFill="1" applyBorder="1" applyProtection="1">
      <alignment horizontal="center" vertical="center"/>
    </xf>
    <xf numFmtId="0" fontId="0" fillId="0" borderId="74" xfId="0" applyBorder="1" applyAlignment="1" applyProtection="1">
      <alignment vertical="center" wrapText="1"/>
    </xf>
    <xf numFmtId="0" fontId="0" fillId="0" borderId="17" xfId="0" applyBorder="1" applyAlignment="1" applyProtection="1">
      <alignment vertical="center" wrapText="1"/>
    </xf>
    <xf numFmtId="0" fontId="0" fillId="0" borderId="17" xfId="0" applyBorder="1" applyAlignment="1" applyProtection="1">
      <alignment vertical="center"/>
    </xf>
    <xf numFmtId="0" fontId="0" fillId="0" borderId="1" xfId="0" applyBorder="1" applyAlignment="1" applyProtection="1">
      <alignment horizontal="left" vertical="center" wrapText="1"/>
    </xf>
    <xf numFmtId="0" fontId="0" fillId="0" borderId="1" xfId="0" applyBorder="1" applyAlignment="1" applyProtection="1">
      <alignment horizontal="left" vertical="center"/>
    </xf>
    <xf numFmtId="0" fontId="0" fillId="0" borderId="0" xfId="0" applyProtection="1">
      <alignment horizontal="center" vertical="center"/>
    </xf>
    <xf numFmtId="0" fontId="0" fillId="0" borderId="74" xfId="0" applyBorder="1" applyAlignment="1" applyProtection="1">
      <alignment vertical="center"/>
    </xf>
    <xf numFmtId="0" fontId="5" fillId="0" borderId="0" xfId="0" applyFont="1" applyProtection="1">
      <alignment horizontal="center" vertical="center"/>
    </xf>
    <xf numFmtId="0" fontId="9" fillId="0" borderId="29" xfId="0" applyFont="1" applyBorder="1" applyProtection="1">
      <alignment horizontal="center" vertical="center"/>
    </xf>
    <xf numFmtId="0" fontId="9" fillId="0" borderId="10" xfId="0" applyFont="1" applyBorder="1" applyProtection="1">
      <alignment horizontal="center" vertical="center"/>
    </xf>
    <xf numFmtId="0" fontId="9" fillId="0" borderId="30" xfId="0" applyFont="1" applyBorder="1" applyProtection="1">
      <alignment horizontal="center" vertical="center"/>
    </xf>
    <xf numFmtId="0" fontId="0" fillId="0" borderId="31" xfId="0" applyBorder="1">
      <alignment horizontal="center" vertical="center"/>
      <protection locked="0"/>
    </xf>
    <xf numFmtId="0" fontId="0" fillId="0" borderId="12" xfId="0" applyBorder="1">
      <alignment horizontal="center" vertical="center"/>
      <protection locked="0"/>
    </xf>
    <xf numFmtId="0" fontId="0" fillId="0" borderId="32" xfId="0" applyBorder="1">
      <alignment horizontal="center" vertical="center"/>
      <protection locked="0"/>
    </xf>
    <xf numFmtId="0" fontId="6" fillId="0" borderId="0" xfId="0" applyFont="1" applyAlignment="1" applyProtection="1">
      <alignment horizontal="center" vertical="top"/>
    </xf>
    <xf numFmtId="0" fontId="3" fillId="0" borderId="23" xfId="0" applyFont="1" applyBorder="1" applyProtection="1">
      <alignment horizontal="center" vertical="center"/>
    </xf>
    <xf numFmtId="14" fontId="0" fillId="0" borderId="31" xfId="0" applyNumberFormat="1" applyBorder="1">
      <alignment horizontal="center" vertical="center"/>
      <protection locked="0"/>
    </xf>
    <xf numFmtId="14" fontId="0" fillId="0" borderId="32" xfId="0" applyNumberFormat="1" applyBorder="1">
      <alignment horizontal="center" vertical="center"/>
      <protection locked="0"/>
    </xf>
    <xf numFmtId="0" fontId="9" fillId="0" borderId="2" xfId="0" applyFont="1" applyBorder="1" applyProtection="1">
      <alignment horizontal="center" vertical="center"/>
    </xf>
    <xf numFmtId="0" fontId="1" fillId="0" borderId="3" xfId="0" applyFont="1" applyBorder="1" applyAlignment="1">
      <alignment horizontal="center" vertical="center" wrapText="1"/>
      <protection locked="0"/>
    </xf>
    <xf numFmtId="0" fontId="1" fillId="0" borderId="31" xfId="0" applyFont="1" applyBorder="1" applyAlignment="1">
      <alignment horizontal="center" vertical="center" wrapText="1"/>
      <protection locked="0"/>
    </xf>
    <xf numFmtId="0" fontId="8" fillId="0" borderId="0" xfId="0" applyFont="1" applyAlignment="1" applyProtection="1">
      <alignment horizontal="center" vertical="center" wrapText="1"/>
    </xf>
    <xf numFmtId="0" fontId="8" fillId="0" borderId="5" xfId="0" applyFont="1" applyBorder="1" applyAlignment="1" applyProtection="1">
      <alignment horizontal="center" vertical="center" wrapText="1"/>
    </xf>
    <xf numFmtId="0" fontId="3" fillId="0" borderId="79" xfId="2" applyBorder="1">
      <alignment horizontal="center" vertical="center"/>
      <protection locked="0"/>
    </xf>
    <xf numFmtId="0" fontId="3" fillId="0" borderId="66" xfId="2" applyBorder="1">
      <alignment horizontal="center" vertical="center"/>
      <protection locked="0"/>
    </xf>
    <xf numFmtId="0" fontId="3" fillId="0" borderId="80" xfId="2" applyBorder="1">
      <alignment horizontal="center" vertical="center"/>
      <protection locked="0"/>
    </xf>
    <xf numFmtId="0" fontId="3" fillId="0" borderId="7" xfId="2" applyBorder="1">
      <alignment horizontal="center" vertical="center"/>
      <protection locked="0"/>
    </xf>
    <xf numFmtId="0" fontId="3" fillId="0" borderId="0" xfId="2">
      <alignment horizontal="center" vertical="center"/>
      <protection locked="0"/>
    </xf>
    <xf numFmtId="0" fontId="3" fillId="0" borderId="5" xfId="2" applyBorder="1">
      <alignment horizontal="center" vertical="center"/>
      <protection locked="0"/>
    </xf>
    <xf numFmtId="0" fontId="3" fillId="0" borderId="81" xfId="2" applyBorder="1">
      <alignment horizontal="center" vertical="center"/>
      <protection locked="0"/>
    </xf>
    <xf numFmtId="0" fontId="3" fillId="0" borderId="23" xfId="2" applyBorder="1">
      <alignment horizontal="center" vertical="center"/>
      <protection locked="0"/>
    </xf>
    <xf numFmtId="0" fontId="3" fillId="0" borderId="73" xfId="2" applyBorder="1">
      <alignment horizontal="center" vertical="center"/>
      <protection locked="0"/>
    </xf>
    <xf numFmtId="0" fontId="9" fillId="0" borderId="79" xfId="2" applyFont="1" applyBorder="1" applyAlignment="1" applyProtection="1">
      <alignment horizontal="center" vertical="center" wrapText="1"/>
      <protection hidden="1"/>
    </xf>
    <xf numFmtId="0" fontId="9" fillId="0" borderId="66" xfId="2" applyFont="1" applyBorder="1" applyAlignment="1" applyProtection="1">
      <alignment horizontal="center" vertical="center" wrapText="1"/>
      <protection hidden="1"/>
    </xf>
    <xf numFmtId="0" fontId="9" fillId="0" borderId="80" xfId="2" applyFont="1" applyBorder="1" applyAlignment="1" applyProtection="1">
      <alignment horizontal="center" vertical="center" wrapText="1"/>
      <protection hidden="1"/>
    </xf>
    <xf numFmtId="0" fontId="3" fillId="0" borderId="0" xfId="2" applyProtection="1">
      <alignment horizontal="center" vertical="center"/>
      <protection hidden="1"/>
    </xf>
    <xf numFmtId="0" fontId="3" fillId="0" borderId="66" xfId="2" applyBorder="1" applyProtection="1">
      <alignment horizontal="center" vertical="center"/>
      <protection hidden="1"/>
    </xf>
    <xf numFmtId="0" fontId="9" fillId="0" borderId="42" xfId="2" applyFont="1" applyBorder="1" applyProtection="1">
      <alignment horizontal="center" vertical="center"/>
      <protection hidden="1"/>
    </xf>
    <xf numFmtId="0" fontId="9" fillId="0" borderId="9" xfId="2" applyFont="1" applyBorder="1" applyProtection="1">
      <alignment horizontal="center" vertical="center"/>
      <protection hidden="1"/>
    </xf>
    <xf numFmtId="0" fontId="3" fillId="0" borderId="79" xfId="2" applyBorder="1" applyProtection="1">
      <alignment horizontal="center" vertical="center"/>
      <protection hidden="1"/>
    </xf>
    <xf numFmtId="0" fontId="3" fillId="0" borderId="80" xfId="2" applyBorder="1" applyProtection="1">
      <alignment horizontal="center" vertical="center"/>
      <protection hidden="1"/>
    </xf>
    <xf numFmtId="0" fontId="3" fillId="0" borderId="7" xfId="2" applyBorder="1" applyProtection="1">
      <alignment horizontal="center" vertical="center"/>
      <protection hidden="1"/>
    </xf>
    <xf numFmtId="0" fontId="3" fillId="0" borderId="5" xfId="2" applyBorder="1" applyProtection="1">
      <alignment horizontal="center" vertical="center"/>
      <protection hidden="1"/>
    </xf>
    <xf numFmtId="0" fontId="3" fillId="0" borderId="81" xfId="2" applyBorder="1" applyProtection="1">
      <alignment horizontal="center" vertical="center"/>
      <protection hidden="1"/>
    </xf>
    <xf numFmtId="0" fontId="3" fillId="0" borderId="23" xfId="2" applyBorder="1" applyProtection="1">
      <alignment horizontal="center" vertical="center"/>
      <protection hidden="1"/>
    </xf>
    <xf numFmtId="0" fontId="3" fillId="0" borderId="73" xfId="2" applyBorder="1" applyProtection="1">
      <alignment horizontal="center" vertical="center"/>
      <protection hidden="1"/>
    </xf>
    <xf numFmtId="0" fontId="9" fillId="0" borderId="42" xfId="2" applyFont="1" applyBorder="1" applyAlignment="1" applyProtection="1">
      <alignment horizontal="center" vertical="center" wrapText="1"/>
      <protection hidden="1"/>
    </xf>
    <xf numFmtId="0" fontId="9" fillId="0" borderId="69" xfId="2" applyFont="1" applyBorder="1" applyAlignment="1" applyProtection="1">
      <alignment horizontal="center" vertical="center" wrapText="1"/>
      <protection hidden="1"/>
    </xf>
    <xf numFmtId="0" fontId="9" fillId="0" borderId="71" xfId="2" applyFont="1" applyBorder="1" applyAlignment="1" applyProtection="1">
      <alignment horizontal="center" vertical="center" wrapText="1"/>
      <protection hidden="1"/>
    </xf>
    <xf numFmtId="1" fontId="3" fillId="0" borderId="82" xfId="2" applyNumberFormat="1" applyBorder="1" applyProtection="1">
      <alignment horizontal="center" vertical="center"/>
      <protection hidden="1"/>
    </xf>
    <xf numFmtId="1" fontId="3" fillId="0" borderId="78" xfId="2" applyNumberFormat="1" applyBorder="1" applyProtection="1">
      <alignment horizontal="center" vertical="center"/>
      <protection hidden="1"/>
    </xf>
    <xf numFmtId="0" fontId="3" fillId="0" borderId="82" xfId="2" applyBorder="1" applyAlignment="1">
      <alignment horizontal="center" vertical="center" wrapText="1"/>
      <protection locked="0"/>
    </xf>
    <xf numFmtId="0" fontId="3" fillId="0" borderId="85" xfId="2" applyBorder="1" applyAlignment="1">
      <alignment horizontal="center" vertical="center" wrapText="1"/>
      <protection locked="0"/>
    </xf>
    <xf numFmtId="0" fontId="3" fillId="0" borderId="86" xfId="2" applyBorder="1" applyAlignment="1">
      <alignment horizontal="center" vertical="center" wrapText="1"/>
      <protection locked="0"/>
    </xf>
    <xf numFmtId="0" fontId="3" fillId="0" borderId="44" xfId="2" applyBorder="1" applyProtection="1">
      <alignment horizontal="center" vertical="center"/>
      <protection hidden="1"/>
    </xf>
    <xf numFmtId="0" fontId="3" fillId="0" borderId="67" xfId="2" applyBorder="1" applyProtection="1">
      <alignment horizontal="center" vertical="center"/>
      <protection hidden="1"/>
    </xf>
    <xf numFmtId="0" fontId="3" fillId="0" borderId="68" xfId="2" applyBorder="1" applyProtection="1">
      <alignment horizontal="center" vertical="center"/>
      <protection hidden="1"/>
    </xf>
    <xf numFmtId="0" fontId="3" fillId="0" borderId="44" xfId="2" applyBorder="1" applyAlignment="1" applyProtection="1">
      <alignment horizontal="center"/>
      <protection hidden="1"/>
    </xf>
    <xf numFmtId="0" fontId="3" fillId="0" borderId="67" xfId="2" applyBorder="1" applyAlignment="1" applyProtection="1">
      <alignment horizontal="center"/>
      <protection hidden="1"/>
    </xf>
    <xf numFmtId="0" fontId="3" fillId="0" borderId="68" xfId="2" applyBorder="1" applyAlignment="1" applyProtection="1">
      <alignment horizontal="center"/>
      <protection hidden="1"/>
    </xf>
    <xf numFmtId="0" fontId="9" fillId="0" borderId="83" xfId="2" applyFont="1" applyBorder="1" applyProtection="1">
      <alignment horizontal="center" vertical="center"/>
      <protection hidden="1"/>
    </xf>
    <xf numFmtId="0" fontId="9" fillId="0" borderId="24" xfId="2" applyFont="1" applyBorder="1" applyProtection="1">
      <alignment horizontal="center" vertical="center"/>
      <protection hidden="1"/>
    </xf>
    <xf numFmtId="0" fontId="9" fillId="0" borderId="84" xfId="2" applyFont="1" applyBorder="1" applyProtection="1">
      <alignment horizontal="center" vertical="center"/>
      <protection hidden="1"/>
    </xf>
    <xf numFmtId="0" fontId="9" fillId="0" borderId="83" xfId="2" applyFont="1" applyBorder="1" applyAlignment="1" applyProtection="1">
      <alignment horizontal="center" vertical="center" wrapText="1"/>
      <protection hidden="1"/>
    </xf>
    <xf numFmtId="0" fontId="9" fillId="0" borderId="24" xfId="2" applyFont="1" applyBorder="1" applyAlignment="1" applyProtection="1">
      <alignment horizontal="center" vertical="center" wrapText="1"/>
      <protection hidden="1"/>
    </xf>
    <xf numFmtId="0" fontId="9" fillId="0" borderId="84" xfId="2" applyFont="1" applyBorder="1" applyAlignment="1" applyProtection="1">
      <alignment horizontal="center" vertical="center" wrapText="1"/>
      <protection hidden="1"/>
    </xf>
    <xf numFmtId="0" fontId="3" fillId="0" borderId="43" xfId="2" applyBorder="1" applyProtection="1">
      <alignment horizontal="center" vertical="center"/>
      <protection hidden="1"/>
    </xf>
    <xf numFmtId="0" fontId="3" fillId="0" borderId="70" xfId="2" applyBorder="1" applyProtection="1">
      <alignment horizontal="center" vertical="center"/>
      <protection hidden="1"/>
    </xf>
    <xf numFmtId="0" fontId="3" fillId="0" borderId="72" xfId="2" applyBorder="1" applyProtection="1">
      <alignment horizontal="center" vertical="center"/>
      <protection hidden="1"/>
    </xf>
    <xf numFmtId="0" fontId="3" fillId="0" borderId="43" xfId="2" applyBorder="1" applyAlignment="1">
      <alignment horizontal="center" vertical="center" wrapText="1"/>
      <protection locked="0"/>
    </xf>
    <xf numFmtId="0" fontId="3" fillId="0" borderId="70" xfId="2" applyBorder="1" applyAlignment="1">
      <alignment horizontal="center" vertical="center" wrapText="1"/>
      <protection locked="0"/>
    </xf>
    <xf numFmtId="0" fontId="3" fillId="0" borderId="72" xfId="2" applyBorder="1" applyAlignment="1">
      <alignment horizontal="center" vertical="center" wrapText="1"/>
      <protection locked="0"/>
    </xf>
    <xf numFmtId="0" fontId="3" fillId="0" borderId="87" xfId="2" applyBorder="1" applyProtection="1">
      <alignment horizontal="center" vertical="center"/>
      <protection hidden="1"/>
    </xf>
    <xf numFmtId="0" fontId="5" fillId="0" borderId="0" xfId="2" applyFont="1" applyAlignment="1" applyProtection="1">
      <alignment horizontal="center"/>
      <protection hidden="1"/>
    </xf>
    <xf numFmtId="0" fontId="5" fillId="0" borderId="0" xfId="2" applyFont="1" applyAlignment="1">
      <alignment horizontal="center"/>
      <protection locked="0"/>
    </xf>
    <xf numFmtId="0" fontId="9" fillId="0" borderId="0" xfId="2" applyFont="1" applyAlignment="1" applyProtection="1">
      <alignment horizontal="center" vertical="center" wrapText="1"/>
      <protection hidden="1"/>
    </xf>
    <xf numFmtId="0" fontId="0" fillId="2" borderId="31" xfId="0" applyFill="1" applyBorder="1" applyProtection="1">
      <alignment horizontal="center" vertical="center"/>
      <protection hidden="1"/>
    </xf>
    <xf numFmtId="0" fontId="0" fillId="2" borderId="32" xfId="0" applyFill="1" applyBorder="1" applyProtection="1">
      <alignment horizontal="center" vertical="center"/>
      <protection hidden="1"/>
    </xf>
    <xf numFmtId="0" fontId="0" fillId="0" borderId="23" xfId="0" applyBorder="1">
      <alignment horizontal="center" vertical="center"/>
      <protection locked="0"/>
    </xf>
    <xf numFmtId="0" fontId="8" fillId="0" borderId="2" xfId="0" applyFont="1" applyBorder="1" applyProtection="1">
      <alignment horizontal="center" vertical="center"/>
    </xf>
    <xf numFmtId="0" fontId="8" fillId="0" borderId="29" xfId="0" applyFont="1" applyBorder="1" applyProtection="1">
      <alignment horizontal="center" vertical="center"/>
    </xf>
    <xf numFmtId="0" fontId="0" fillId="0" borderId="3" xfId="0" applyBorder="1">
      <alignment horizontal="center" vertical="center"/>
      <protection locked="0"/>
    </xf>
    <xf numFmtId="14" fontId="0" fillId="0" borderId="12" xfId="0" applyNumberFormat="1" applyBorder="1">
      <alignment horizontal="center" vertical="center"/>
      <protection locked="0"/>
    </xf>
    <xf numFmtId="0" fontId="0" fillId="2" borderId="3" xfId="0" applyFill="1" applyBorder="1" applyProtection="1">
      <alignment horizontal="center" vertical="center"/>
      <protection hidden="1"/>
    </xf>
    <xf numFmtId="0" fontId="0" fillId="0" borderId="19" xfId="0" applyBorder="1">
      <alignment horizontal="center" vertical="center"/>
      <protection locked="0"/>
    </xf>
    <xf numFmtId="0" fontId="0" fillId="0" borderId="22" xfId="0" applyBorder="1">
      <alignment horizontal="center" vertical="center"/>
      <protection locked="0"/>
    </xf>
    <xf numFmtId="168" fontId="3" fillId="2" borderId="76" xfId="0" applyNumberFormat="1" applyFont="1" applyFill="1" applyBorder="1" applyProtection="1">
      <alignment horizontal="center" vertical="center"/>
      <protection hidden="1"/>
    </xf>
    <xf numFmtId="168" fontId="3" fillId="2" borderId="77" xfId="0" applyNumberFormat="1" applyFont="1" applyFill="1" applyBorder="1" applyProtection="1">
      <alignment horizontal="center" vertical="center"/>
      <protection hidden="1"/>
    </xf>
    <xf numFmtId="0" fontId="8" fillId="0" borderId="50" xfId="0" applyFont="1" applyBorder="1" applyProtection="1">
      <alignment horizontal="center" vertical="center"/>
    </xf>
    <xf numFmtId="0" fontId="8" fillId="0" borderId="53" xfId="0" applyFont="1" applyBorder="1" applyProtection="1">
      <alignment horizontal="center" vertical="center"/>
    </xf>
    <xf numFmtId="0" fontId="8" fillId="0" borderId="51" xfId="0" applyFont="1" applyBorder="1" applyProtection="1">
      <alignment horizontal="center" vertical="center"/>
    </xf>
    <xf numFmtId="0" fontId="8" fillId="0" borderId="54" xfId="0" applyFont="1" applyBorder="1" applyProtection="1">
      <alignment horizontal="center" vertical="center"/>
    </xf>
    <xf numFmtId="0" fontId="8" fillId="0" borderId="28" xfId="0" applyFont="1" applyBorder="1" applyProtection="1">
      <alignment horizontal="center" vertical="center"/>
    </xf>
    <xf numFmtId="0" fontId="8" fillId="0" borderId="35" xfId="0" applyFont="1" applyBorder="1" applyProtection="1">
      <alignment horizontal="center" vertical="center"/>
    </xf>
    <xf numFmtId="0" fontId="8" fillId="0" borderId="26"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49" xfId="0" applyFont="1" applyBorder="1" applyProtection="1">
      <alignment horizontal="center" vertical="center"/>
    </xf>
    <xf numFmtId="0" fontId="8" fillId="0" borderId="52" xfId="0" applyFont="1" applyBorder="1" applyProtection="1">
      <alignment horizontal="center" vertical="center"/>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8" fillId="0" borderId="25" xfId="0" applyFont="1" applyBorder="1" applyProtection="1">
      <alignment horizontal="center" vertical="center"/>
    </xf>
    <xf numFmtId="0" fontId="8" fillId="0" borderId="34" xfId="0" applyFont="1" applyBorder="1" applyProtection="1">
      <alignment horizontal="center" vertical="center"/>
    </xf>
    <xf numFmtId="0" fontId="4" fillId="0" borderId="26" xfId="0" applyFont="1" applyBorder="1" applyProtection="1">
      <alignment horizontal="center" vertical="center"/>
    </xf>
    <xf numFmtId="0" fontId="8" fillId="0" borderId="36" xfId="0" applyFont="1" applyBorder="1" applyProtection="1">
      <alignment horizontal="center" vertical="center"/>
    </xf>
    <xf numFmtId="0" fontId="11" fillId="0" borderId="26" xfId="0" applyFont="1" applyBorder="1" applyAlignment="1" applyProtection="1">
      <alignment horizontal="center" vertical="center" wrapText="1"/>
    </xf>
    <xf numFmtId="0" fontId="11" fillId="0" borderId="36"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8" fillId="0" borderId="26" xfId="0" applyFont="1" applyBorder="1" applyProtection="1">
      <alignment horizontal="center" vertical="center"/>
    </xf>
    <xf numFmtId="0" fontId="8" fillId="0" borderId="79" xfId="0" applyFont="1" applyBorder="1" applyProtection="1">
      <alignment horizontal="center" vertical="center"/>
    </xf>
    <xf numFmtId="0" fontId="8" fillId="0" borderId="66" xfId="0" applyFont="1" applyBorder="1" applyProtection="1">
      <alignment horizontal="center" vertical="center"/>
    </xf>
    <xf numFmtId="0" fontId="5" fillId="0" borderId="0" xfId="0" applyFont="1">
      <alignment horizontal="center" vertical="center"/>
      <protection locked="0"/>
    </xf>
    <xf numFmtId="0" fontId="3" fillId="0" borderId="0" xfId="0" applyFont="1" applyAlignment="1" applyProtection="1">
      <alignment horizontal="center"/>
    </xf>
    <xf numFmtId="0" fontId="3" fillId="0" borderId="23" xfId="0" applyFont="1" applyBorder="1" applyAlignment="1" applyProtection="1">
      <alignment horizontal="center"/>
    </xf>
    <xf numFmtId="0" fontId="3" fillId="0" borderId="79" xfId="0" applyFont="1" applyBorder="1" applyAlignment="1" applyProtection="1">
      <alignment horizontal="center"/>
    </xf>
    <xf numFmtId="0" fontId="3" fillId="0" borderId="66" xfId="0" applyFont="1" applyBorder="1" applyAlignment="1" applyProtection="1">
      <alignment horizontal="center"/>
    </xf>
    <xf numFmtId="0" fontId="3" fillId="0" borderId="81" xfId="0" applyFont="1" applyBorder="1" applyAlignment="1" applyProtection="1">
      <alignment horizontal="center"/>
    </xf>
    <xf numFmtId="0" fontId="8" fillId="0" borderId="28"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8" fillId="0" borderId="27" xfId="0" applyFont="1" applyBorder="1" applyProtection="1">
      <alignment horizontal="center" vertical="center"/>
    </xf>
    <xf numFmtId="0" fontId="8" fillId="0" borderId="47" xfId="0" applyFont="1" applyBorder="1" applyProtection="1">
      <alignment horizontal="center" vertical="center"/>
    </xf>
    <xf numFmtId="0" fontId="0" fillId="0" borderId="44" xfId="0" applyBorder="1">
      <alignment horizontal="center" vertical="center"/>
      <protection locked="0"/>
    </xf>
    <xf numFmtId="0" fontId="0" fillId="0" borderId="67" xfId="0" applyBorder="1">
      <alignment horizontal="center" vertical="center"/>
      <protection locked="0"/>
    </xf>
    <xf numFmtId="0" fontId="0" fillId="0" borderId="68" xfId="0" applyBorder="1">
      <alignment horizontal="center" vertical="center"/>
      <protection locked="0"/>
    </xf>
    <xf numFmtId="0" fontId="0" fillId="0" borderId="43" xfId="0" applyBorder="1">
      <alignment horizontal="center" vertical="center"/>
      <protection locked="0"/>
    </xf>
    <xf numFmtId="0" fontId="0" fillId="0" borderId="70" xfId="0" applyBorder="1">
      <alignment horizontal="center" vertical="center"/>
      <protection locked="0"/>
    </xf>
    <xf numFmtId="0" fontId="0" fillId="0" borderId="72" xfId="0" applyBorder="1">
      <alignment horizontal="center" vertical="center"/>
      <protection locked="0"/>
    </xf>
    <xf numFmtId="0" fontId="8" fillId="0" borderId="80" xfId="0" applyFont="1" applyBorder="1" applyProtection="1">
      <alignment horizontal="center" vertical="center"/>
    </xf>
    <xf numFmtId="0" fontId="8" fillId="0" borderId="81" xfId="0" applyFont="1" applyBorder="1" applyProtection="1">
      <alignment horizontal="center" vertical="center"/>
    </xf>
    <xf numFmtId="0" fontId="8" fillId="0" borderId="23" xfId="0" applyFont="1" applyBorder="1" applyProtection="1">
      <alignment horizontal="center" vertical="center"/>
    </xf>
    <xf numFmtId="0" fontId="8" fillId="0" borderId="73" xfId="0" applyFont="1" applyBorder="1" applyProtection="1">
      <alignment horizontal="center" vertical="center"/>
    </xf>
    <xf numFmtId="0" fontId="0" fillId="0" borderId="79" xfId="0" applyBorder="1">
      <alignment horizontal="center" vertical="center"/>
      <protection locked="0"/>
    </xf>
    <xf numFmtId="0" fontId="0" fillId="0" borderId="66" xfId="0" applyBorder="1">
      <alignment horizontal="center" vertical="center"/>
      <protection locked="0"/>
    </xf>
    <xf numFmtId="0" fontId="0" fillId="0" borderId="80" xfId="0" applyBorder="1">
      <alignment horizontal="center" vertical="center"/>
      <protection locked="0"/>
    </xf>
    <xf numFmtId="0" fontId="8" fillId="0" borderId="28" xfId="0" applyFont="1" applyBorder="1" applyAlignment="1" applyProtection="1">
      <alignment horizontal="center" vertical="center" wrapText="1"/>
      <protection hidden="1"/>
    </xf>
    <xf numFmtId="0" fontId="8" fillId="0" borderId="35" xfId="0" applyFont="1" applyBorder="1" applyAlignment="1" applyProtection="1">
      <alignment horizontal="center" vertical="center" wrapText="1"/>
      <protection hidden="1"/>
    </xf>
    <xf numFmtId="0" fontId="8" fillId="0" borderId="25" xfId="0" applyFont="1" applyBorder="1" applyProtection="1">
      <alignment horizontal="center" vertical="center"/>
      <protection hidden="1"/>
    </xf>
    <xf numFmtId="0" fontId="8" fillId="0" borderId="34" xfId="0" applyFont="1" applyBorder="1" applyProtection="1">
      <alignment horizontal="center" vertical="center"/>
      <protection hidden="1"/>
    </xf>
    <xf numFmtId="0" fontId="0" fillId="0" borderId="31" xfId="0" applyBorder="1" applyProtection="1">
      <alignment horizontal="center" vertical="center"/>
      <protection locked="0" hidden="1"/>
    </xf>
    <xf numFmtId="0" fontId="11" fillId="0" borderId="26" xfId="0" applyFont="1" applyBorder="1" applyProtection="1">
      <alignment horizontal="center" vertical="center"/>
      <protection hidden="1"/>
    </xf>
    <xf numFmtId="0" fontId="11" fillId="0" borderId="36" xfId="0" applyFont="1" applyBorder="1" applyProtection="1">
      <alignment horizontal="center" vertical="center"/>
      <protection hidden="1"/>
    </xf>
    <xf numFmtId="0" fontId="8" fillId="0" borderId="27" xfId="0" applyFont="1" applyBorder="1" applyProtection="1">
      <alignment horizontal="center" vertical="center"/>
      <protection hidden="1"/>
    </xf>
    <xf numFmtId="0" fontId="8" fillId="0" borderId="47" xfId="0" applyFont="1" applyBorder="1" applyProtection="1">
      <alignment horizontal="center" vertical="center"/>
      <protection hidden="1"/>
    </xf>
    <xf numFmtId="0" fontId="8" fillId="0" borderId="28" xfId="0" applyFont="1" applyBorder="1" applyProtection="1">
      <alignment horizontal="center" vertical="center"/>
      <protection hidden="1"/>
    </xf>
    <xf numFmtId="0" fontId="8" fillId="0" borderId="35" xfId="0" applyFont="1" applyBorder="1" applyProtection="1">
      <alignment horizontal="center" vertical="center"/>
      <protection hidden="1"/>
    </xf>
    <xf numFmtId="0" fontId="11" fillId="0" borderId="28" xfId="0" applyFont="1" applyBorder="1" applyProtection="1">
      <alignment horizontal="center" vertical="center"/>
      <protection hidden="1"/>
    </xf>
    <xf numFmtId="0" fontId="11" fillId="0" borderId="35" xfId="0" applyFont="1" applyBorder="1" applyProtection="1">
      <alignment horizontal="center" vertical="center"/>
      <protection hidden="1"/>
    </xf>
    <xf numFmtId="0" fontId="4" fillId="0" borderId="33" xfId="0" applyFont="1" applyBorder="1" applyProtection="1">
      <alignment horizontal="center" vertical="center"/>
      <protection hidden="1"/>
    </xf>
    <xf numFmtId="0" fontId="4" fillId="0" borderId="93" xfId="0" applyFont="1" applyBorder="1" applyProtection="1">
      <alignment horizontal="center" vertical="center"/>
      <protection hidden="1"/>
    </xf>
    <xf numFmtId="0" fontId="9" fillId="0" borderId="29" xfId="0" applyFont="1" applyBorder="1" applyProtection="1">
      <alignment horizontal="center" vertical="center"/>
      <protection hidden="1"/>
    </xf>
    <xf numFmtId="0" fontId="8" fillId="7" borderId="28" xfId="0" applyFont="1" applyFill="1" applyBorder="1" applyProtection="1">
      <alignment horizontal="center" vertical="center"/>
      <protection hidden="1"/>
    </xf>
    <xf numFmtId="0" fontId="8" fillId="7" borderId="35" xfId="0" applyFont="1" applyFill="1" applyBorder="1" applyProtection="1">
      <alignment horizontal="center" vertical="center"/>
      <protection hidden="1"/>
    </xf>
    <xf numFmtId="0" fontId="8" fillId="0" borderId="26" xfId="0" applyFont="1" applyBorder="1" applyAlignment="1" applyProtection="1">
      <alignment horizontal="center" vertical="center" wrapText="1"/>
      <protection hidden="1"/>
    </xf>
    <xf numFmtId="0" fontId="8" fillId="0" borderId="36" xfId="0" applyFont="1" applyBorder="1" applyAlignment="1" applyProtection="1">
      <alignment horizontal="center" vertical="center" wrapText="1"/>
      <protection hidden="1"/>
    </xf>
    <xf numFmtId="0" fontId="8" fillId="7" borderId="25" xfId="0" applyFont="1" applyFill="1" applyBorder="1" applyAlignment="1" applyProtection="1">
      <alignment horizontal="center" vertical="center" wrapText="1"/>
    </xf>
    <xf numFmtId="0" fontId="8" fillId="7" borderId="34" xfId="0" applyFont="1" applyFill="1" applyBorder="1" applyAlignment="1" applyProtection="1">
      <alignment horizontal="center" vertical="center" wrapText="1"/>
    </xf>
    <xf numFmtId="0" fontId="8" fillId="7" borderId="28" xfId="0" applyFont="1" applyFill="1" applyBorder="1" applyAlignment="1" applyProtection="1">
      <alignment horizontal="center" vertical="center" wrapText="1"/>
    </xf>
    <xf numFmtId="0" fontId="8" fillId="7" borderId="35" xfId="0" applyFont="1" applyFill="1" applyBorder="1" applyAlignment="1" applyProtection="1">
      <alignment horizontal="center" vertical="center" wrapText="1"/>
    </xf>
    <xf numFmtId="0" fontId="11" fillId="0" borderId="33" xfId="0" applyFont="1" applyBorder="1" applyAlignment="1" applyProtection="1">
      <alignment horizontal="center" vertical="center" wrapText="1"/>
      <protection hidden="1"/>
    </xf>
    <xf numFmtId="0" fontId="11" fillId="0" borderId="48" xfId="0" applyFont="1" applyBorder="1" applyAlignment="1" applyProtection="1">
      <alignment horizontal="center" vertical="center" wrapText="1"/>
      <protection hidden="1"/>
    </xf>
    <xf numFmtId="14" fontId="0" fillId="0" borderId="31" xfId="0" applyNumberFormat="1" applyBorder="1" applyProtection="1">
      <alignment horizontal="center" vertical="center"/>
      <protection locked="0" hidden="1"/>
    </xf>
    <xf numFmtId="14" fontId="0" fillId="0" borderId="32" xfId="0" applyNumberFormat="1" applyBorder="1" applyProtection="1">
      <alignment horizontal="center" vertical="center"/>
      <protection locked="0" hidden="1"/>
    </xf>
    <xf numFmtId="0" fontId="9" fillId="0" borderId="30" xfId="0" applyFont="1" applyBorder="1" applyProtection="1">
      <alignment horizontal="center" vertical="center"/>
      <protection hidden="1"/>
    </xf>
    <xf numFmtId="0" fontId="11" fillId="0" borderId="28" xfId="0" applyFont="1" applyBorder="1" applyAlignment="1" applyProtection="1">
      <alignment horizontal="center" vertical="center" wrapText="1"/>
      <protection hidden="1"/>
    </xf>
    <xf numFmtId="0" fontId="3" fillId="0" borderId="0" xfId="0" applyFont="1" applyProtection="1">
      <alignment horizontal="center" vertical="center"/>
    </xf>
    <xf numFmtId="0" fontId="3" fillId="0" borderId="5" xfId="0" applyFont="1" applyBorder="1" applyProtection="1">
      <alignment horizontal="center" vertical="center"/>
    </xf>
    <xf numFmtId="0" fontId="8" fillId="0" borderId="25"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8" fillId="0" borderId="91" xfId="0" applyFont="1" applyBorder="1" applyAlignment="1" applyProtection="1">
      <alignment horizontal="center" vertical="center" wrapText="1"/>
      <protection hidden="1"/>
    </xf>
    <xf numFmtId="0" fontId="8" fillId="0" borderId="92" xfId="0" applyFont="1" applyBorder="1" applyAlignment="1" applyProtection="1">
      <alignment horizontal="center" vertical="center" wrapText="1"/>
      <protection hidden="1"/>
    </xf>
    <xf numFmtId="0" fontId="14" fillId="0" borderId="69" xfId="0" applyFont="1" applyBorder="1" applyAlignment="1" applyProtection="1">
      <alignment horizontal="center" vertical="center" wrapText="1"/>
      <protection locked="0" hidden="1"/>
    </xf>
    <xf numFmtId="0" fontId="12" fillId="0" borderId="90" xfId="0" applyFont="1" applyBorder="1">
      <alignment horizontal="center" vertical="center"/>
      <protection locked="0"/>
    </xf>
    <xf numFmtId="0" fontId="12" fillId="0" borderId="99" xfId="0" applyFont="1" applyBorder="1">
      <alignment horizontal="center" vertical="center"/>
      <protection locked="0"/>
    </xf>
    <xf numFmtId="0" fontId="12" fillId="0" borderId="100" xfId="0" applyFont="1" applyBorder="1">
      <alignment horizontal="center" vertical="center"/>
      <protection locked="0"/>
    </xf>
    <xf numFmtId="0" fontId="12" fillId="0" borderId="101" xfId="0" applyFont="1" applyBorder="1">
      <alignment horizontal="center" vertical="center"/>
      <protection locked="0"/>
    </xf>
    <xf numFmtId="0" fontId="12" fillId="0" borderId="102" xfId="0" applyFont="1" applyBorder="1">
      <alignment horizontal="center" vertical="center"/>
      <protection locked="0"/>
    </xf>
    <xf numFmtId="0" fontId="0" fillId="0" borderId="1" xfId="0" applyBorder="1" applyAlignment="1">
      <alignment vertical="center"/>
      <protection locked="0"/>
    </xf>
    <xf numFmtId="0" fontId="0" fillId="0" borderId="1" xfId="0" applyBorder="1" applyAlignment="1">
      <alignment vertical="center" wrapText="1"/>
      <protection locked="0"/>
    </xf>
  </cellXfs>
  <cellStyles count="3">
    <cellStyle name="Currency" xfId="1" builtinId="4"/>
    <cellStyle name="Normal" xfId="0" builtinId="0" customBuiltin="1"/>
    <cellStyle name="Normal 2" xfId="2" xr:uid="{6052E710-F5AA-483D-9B41-1D3F3F1C4299}"/>
  </cellStyles>
  <dxfs count="173">
    <dxf>
      <font>
        <b/>
        <i val="0"/>
        <strike val="0"/>
        <color auto="1"/>
      </font>
      <fill>
        <patternFill>
          <bgColor theme="9" tint="0.79998168889431442"/>
        </patternFill>
      </fill>
    </dxf>
    <dxf>
      <font>
        <b/>
        <i val="0"/>
        <strike val="0"/>
        <color auto="1"/>
      </font>
      <fill>
        <patternFill>
          <bgColor theme="9" tint="0.79998168889431442"/>
        </patternFill>
      </fill>
    </dxf>
    <dxf>
      <font>
        <b/>
        <i val="0"/>
        <strike val="0"/>
        <color auto="1"/>
      </font>
      <fill>
        <patternFill>
          <bgColor theme="9" tint="0.79998168889431442"/>
        </patternFill>
      </fill>
    </dxf>
    <dxf>
      <fill>
        <patternFill>
          <bgColor theme="0" tint="-0.14996795556505021"/>
        </patternFill>
      </fill>
    </dxf>
    <dxf>
      <font>
        <b val="0"/>
        <i val="0"/>
        <strike val="0"/>
        <color auto="1"/>
      </font>
    </dxf>
    <dxf>
      <fill>
        <patternFill>
          <bgColor theme="0" tint="-0.14996795556505021"/>
        </patternFill>
      </fill>
    </dxf>
    <dxf>
      <font>
        <b val="0"/>
        <i val="0"/>
        <strike val="0"/>
        <color auto="1"/>
      </font>
      <fill>
        <patternFill patternType="none">
          <bgColor auto="1"/>
        </patternFill>
      </fill>
    </dxf>
    <dxf>
      <font>
        <b val="0"/>
        <i val="0"/>
        <strike val="0"/>
        <color auto="1"/>
      </font>
      <fill>
        <patternFill>
          <bgColor theme="7" tint="0.79998168889431442"/>
        </patternFill>
      </fill>
    </dxf>
    <dxf>
      <font>
        <b val="0"/>
        <i val="0"/>
        <strike val="0"/>
        <color auto="1"/>
      </font>
      <fill>
        <patternFill patternType="none">
          <bgColor auto="1"/>
        </patternFill>
      </fill>
    </dxf>
    <dxf>
      <font>
        <b val="0"/>
        <i val="0"/>
        <strike val="0"/>
        <color auto="1"/>
      </font>
      <fill>
        <patternFill>
          <bgColor theme="7" tint="0.79998168889431442"/>
        </patternFill>
      </fill>
    </dxf>
    <dxf>
      <font>
        <b val="0"/>
        <i val="0"/>
        <strike val="0"/>
        <color auto="1"/>
      </font>
      <fill>
        <patternFill patternType="none">
          <bgColor auto="1"/>
        </patternFill>
      </fill>
    </dxf>
    <dxf>
      <font>
        <b val="0"/>
        <i val="0"/>
        <strike val="0"/>
        <color auto="1"/>
      </font>
    </dxf>
    <dxf>
      <font>
        <b val="0"/>
        <i val="0"/>
        <strike val="0"/>
        <color auto="1"/>
      </font>
      <fill>
        <patternFill>
          <bgColor theme="7" tint="0.79998168889431442"/>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bgColor theme="7" tint="0.79998168889431442"/>
        </patternFill>
      </fill>
    </dxf>
    <dxf>
      <font>
        <b val="0"/>
        <i val="0"/>
        <strike val="0"/>
        <color auto="1"/>
      </font>
      <fill>
        <patternFill patternType="none">
          <bgColor auto="1"/>
        </patternFill>
      </fill>
    </dxf>
    <dxf>
      <font>
        <b val="0"/>
        <i val="0"/>
        <strike val="0"/>
        <color auto="1"/>
      </font>
      <fill>
        <patternFill>
          <bgColor theme="7" tint="0.79998168889431442"/>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bgColor theme="7" tint="0.79998168889431442"/>
        </patternFill>
      </fill>
    </dxf>
    <dxf>
      <fill>
        <patternFill>
          <bgColor theme="7" tint="0.79998168889431442"/>
        </patternFill>
      </fill>
    </dxf>
    <dxf>
      <fill>
        <patternFill>
          <bgColor theme="9" tint="0.59996337778862885"/>
        </patternFill>
      </fill>
    </dxf>
    <dxf>
      <font>
        <b val="0"/>
        <i val="0"/>
        <strike val="0"/>
        <color auto="1"/>
      </font>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bgColor theme="7" tint="0.79998168889431442"/>
        </patternFill>
      </fill>
    </dxf>
    <dxf>
      <font>
        <b val="0"/>
        <i val="0"/>
        <strike val="0"/>
        <color auto="1"/>
      </font>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bgColor theme="7" tint="0.79998168889431442"/>
        </patternFill>
      </fill>
    </dxf>
    <dxf>
      <font>
        <b val="0"/>
        <i val="0"/>
        <strike val="0"/>
        <color auto="1"/>
      </font>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patternType="none">
          <bgColor auto="1"/>
        </patternFill>
      </fill>
    </dxf>
    <dxf>
      <font>
        <b val="0"/>
        <i val="0"/>
        <strike val="0"/>
        <color auto="1"/>
      </font>
      <fill>
        <patternFill>
          <bgColor theme="7"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B9" lockText="1" noThreeD="1"/>
</file>

<file path=xl/ctrlProps/ctrlProp10.xml><?xml version="1.0" encoding="utf-8"?>
<formControlPr xmlns="http://schemas.microsoft.com/office/spreadsheetml/2009/9/main" objectType="CheckBox" checked="Checked" fmlaLink="B18" lockText="1" noThreeD="1"/>
</file>

<file path=xl/ctrlProps/ctrlProp11.xml><?xml version="1.0" encoding="utf-8"?>
<formControlPr xmlns="http://schemas.microsoft.com/office/spreadsheetml/2009/9/main" objectType="CheckBox" checked="Checked" fmlaLink="B19" lockText="1" noThreeD="1"/>
</file>

<file path=xl/ctrlProps/ctrlProp12.xml><?xml version="1.0" encoding="utf-8"?>
<formControlPr xmlns="http://schemas.microsoft.com/office/spreadsheetml/2009/9/main" objectType="CheckBox" checked="Checked" fmlaLink="B20" lockText="1" noThreeD="1"/>
</file>

<file path=xl/ctrlProps/ctrlProp13.xml><?xml version="1.0" encoding="utf-8"?>
<formControlPr xmlns="http://schemas.microsoft.com/office/spreadsheetml/2009/9/main" objectType="CheckBox" checked="Checked" fmlaLink="B21" lockText="1" noThreeD="1"/>
</file>

<file path=xl/ctrlProps/ctrlProp14.xml><?xml version="1.0" encoding="utf-8"?>
<formControlPr xmlns="http://schemas.microsoft.com/office/spreadsheetml/2009/9/main" objectType="CheckBox" checked="Checked" fmlaLink="B22" lockText="1" noThreeD="1"/>
</file>

<file path=xl/ctrlProps/ctrlProp15.xml><?xml version="1.0" encoding="utf-8"?>
<formControlPr xmlns="http://schemas.microsoft.com/office/spreadsheetml/2009/9/main" objectType="CheckBox" checked="Checked" fmlaLink="B23" lockText="1" noThreeD="1"/>
</file>

<file path=xl/ctrlProps/ctrlProp16.xml><?xml version="1.0" encoding="utf-8"?>
<formControlPr xmlns="http://schemas.microsoft.com/office/spreadsheetml/2009/9/main" objectType="CheckBox" checked="Checked" fmlaLink="B24" lockText="1" noThreeD="1"/>
</file>

<file path=xl/ctrlProps/ctrlProp17.xml><?xml version="1.0" encoding="utf-8"?>
<formControlPr xmlns="http://schemas.microsoft.com/office/spreadsheetml/2009/9/main" objectType="CheckBox" checked="Checked" fmlaLink="B25" lockText="1" noThreeD="1"/>
</file>

<file path=xl/ctrlProps/ctrlProp18.xml><?xml version="1.0" encoding="utf-8"?>
<formControlPr xmlns="http://schemas.microsoft.com/office/spreadsheetml/2009/9/main" objectType="CheckBox" checked="Checked" fmlaLink="B26" lockText="1" noThreeD="1"/>
</file>

<file path=xl/ctrlProps/ctrlProp19.xml><?xml version="1.0" encoding="utf-8"?>
<formControlPr xmlns="http://schemas.microsoft.com/office/spreadsheetml/2009/9/main" objectType="CheckBox" checked="Checked" fmlaLink="B27" lockText="1" noThreeD="1"/>
</file>

<file path=xl/ctrlProps/ctrlProp2.xml><?xml version="1.0" encoding="utf-8"?>
<formControlPr xmlns="http://schemas.microsoft.com/office/spreadsheetml/2009/9/main" objectType="CheckBox" checked="Checked" fmlaLink="B10" lockText="1" noThreeD="1"/>
</file>

<file path=xl/ctrlProps/ctrlProp20.xml><?xml version="1.0" encoding="utf-8"?>
<formControlPr xmlns="http://schemas.microsoft.com/office/spreadsheetml/2009/9/main" objectType="CheckBox" checked="Checked" fmlaLink="B28" lockText="1" noThreeD="1"/>
</file>

<file path=xl/ctrlProps/ctrlProp21.xml><?xml version="1.0" encoding="utf-8"?>
<formControlPr xmlns="http://schemas.microsoft.com/office/spreadsheetml/2009/9/main" objectType="CheckBox" checked="Checked" fmlaLink="B29" lockText="1" noThreeD="1"/>
</file>

<file path=xl/ctrlProps/ctrlProp22.xml><?xml version="1.0" encoding="utf-8"?>
<formControlPr xmlns="http://schemas.microsoft.com/office/spreadsheetml/2009/9/main" objectType="CheckBox" checked="Checked" fmlaLink="B30" lockText="1" noThreeD="1"/>
</file>

<file path=xl/ctrlProps/ctrlProp23.xml><?xml version="1.0" encoding="utf-8"?>
<formControlPr xmlns="http://schemas.microsoft.com/office/spreadsheetml/2009/9/main" objectType="CheckBox" checked="Checked" fmlaLink="B31" lockText="1" noThreeD="1"/>
</file>

<file path=xl/ctrlProps/ctrlProp24.xml><?xml version="1.0" encoding="utf-8"?>
<formControlPr xmlns="http://schemas.microsoft.com/office/spreadsheetml/2009/9/main" objectType="CheckBox" checked="Checked" fmlaLink="B32" lockText="1" noThreeD="1"/>
</file>

<file path=xl/ctrlProps/ctrlProp25.xml><?xml version="1.0" encoding="utf-8"?>
<formControlPr xmlns="http://schemas.microsoft.com/office/spreadsheetml/2009/9/main" objectType="CheckBox" checked="Checked" fmlaLink="B33" lockText="1" noThreeD="1"/>
</file>

<file path=xl/ctrlProps/ctrlProp26.xml><?xml version="1.0" encoding="utf-8"?>
<formControlPr xmlns="http://schemas.microsoft.com/office/spreadsheetml/2009/9/main" objectType="CheckBox" checked="Checked" fmlaLink="B34" lockText="1" noThreeD="1"/>
</file>

<file path=xl/ctrlProps/ctrlProp27.xml><?xml version="1.0" encoding="utf-8"?>
<formControlPr xmlns="http://schemas.microsoft.com/office/spreadsheetml/2009/9/main" objectType="CheckBox" checked="Checked" fmlaLink="B35" lockText="1" noThreeD="1"/>
</file>

<file path=xl/ctrlProps/ctrlProp28.xml><?xml version="1.0" encoding="utf-8"?>
<formControlPr xmlns="http://schemas.microsoft.com/office/spreadsheetml/2009/9/main" objectType="CheckBox" checked="Checked" fmlaLink="B36" lockText="1" noThreeD="1"/>
</file>

<file path=xl/ctrlProps/ctrlProp29.xml><?xml version="1.0" encoding="utf-8"?>
<formControlPr xmlns="http://schemas.microsoft.com/office/spreadsheetml/2009/9/main" objectType="CheckBox" checked="Checked" fmlaLink="B37" lockText="1" noThreeD="1"/>
</file>

<file path=xl/ctrlProps/ctrlProp3.xml><?xml version="1.0" encoding="utf-8"?>
<formControlPr xmlns="http://schemas.microsoft.com/office/spreadsheetml/2009/9/main" objectType="CheckBox" checked="Checked" fmlaLink="B11" lockText="1" noThreeD="1"/>
</file>

<file path=xl/ctrlProps/ctrlProp30.xml><?xml version="1.0" encoding="utf-8"?>
<formControlPr xmlns="http://schemas.microsoft.com/office/spreadsheetml/2009/9/main" objectType="CheckBox" checked="Checked" fmlaLink="B38" lockText="1" noThreeD="1"/>
</file>

<file path=xl/ctrlProps/ctrlProp31.xml><?xml version="1.0" encoding="utf-8"?>
<formControlPr xmlns="http://schemas.microsoft.com/office/spreadsheetml/2009/9/main" objectType="CheckBox" checked="Checked" fmlaLink="B39" lockText="1" noThreeD="1"/>
</file>

<file path=xl/ctrlProps/ctrlProp32.xml><?xml version="1.0" encoding="utf-8"?>
<formControlPr xmlns="http://schemas.microsoft.com/office/spreadsheetml/2009/9/main" objectType="CheckBox" checked="Checked" fmlaLink="B40" lockText="1" noThreeD="1"/>
</file>

<file path=xl/ctrlProps/ctrlProp33.xml><?xml version="1.0" encoding="utf-8"?>
<formControlPr xmlns="http://schemas.microsoft.com/office/spreadsheetml/2009/9/main" objectType="CheckBox" checked="Checked" fmlaLink="B41" lockText="1" noThreeD="1"/>
</file>

<file path=xl/ctrlProps/ctrlProp34.xml><?xml version="1.0" encoding="utf-8"?>
<formControlPr xmlns="http://schemas.microsoft.com/office/spreadsheetml/2009/9/main" objectType="CheckBox" checked="Checked" fmlaLink="B42" lockText="1" noThreeD="1"/>
</file>

<file path=xl/ctrlProps/ctrlProp35.xml><?xml version="1.0" encoding="utf-8"?>
<formControlPr xmlns="http://schemas.microsoft.com/office/spreadsheetml/2009/9/main" objectType="CheckBox" checked="Checked" fmlaLink="B43" lockText="1" noThreeD="1"/>
</file>

<file path=xl/ctrlProps/ctrlProp36.xml><?xml version="1.0" encoding="utf-8"?>
<formControlPr xmlns="http://schemas.microsoft.com/office/spreadsheetml/2009/9/main" objectType="CheckBox" checked="Checked" fmlaLink="B44" lockText="1" noThreeD="1"/>
</file>

<file path=xl/ctrlProps/ctrlProp37.xml><?xml version="1.0" encoding="utf-8"?>
<formControlPr xmlns="http://schemas.microsoft.com/office/spreadsheetml/2009/9/main" objectType="CheckBox" checked="Checked" fmlaLink="B45" lockText="1" noThreeD="1"/>
</file>

<file path=xl/ctrlProps/ctrlProp38.xml><?xml version="1.0" encoding="utf-8"?>
<formControlPr xmlns="http://schemas.microsoft.com/office/spreadsheetml/2009/9/main" objectType="CheckBox" checked="Checked" fmlaLink="B46" lockText="1" noThreeD="1"/>
</file>

<file path=xl/ctrlProps/ctrlProp39.xml><?xml version="1.0" encoding="utf-8"?>
<formControlPr xmlns="http://schemas.microsoft.com/office/spreadsheetml/2009/9/main" objectType="CheckBox" checked="Checked" fmlaLink="B47" lockText="1" noThreeD="1"/>
</file>

<file path=xl/ctrlProps/ctrlProp4.xml><?xml version="1.0" encoding="utf-8"?>
<formControlPr xmlns="http://schemas.microsoft.com/office/spreadsheetml/2009/9/main" objectType="CheckBox" checked="Checked" fmlaLink="B12" lockText="1" noThreeD="1"/>
</file>

<file path=xl/ctrlProps/ctrlProp40.xml><?xml version="1.0" encoding="utf-8"?>
<formControlPr xmlns="http://schemas.microsoft.com/office/spreadsheetml/2009/9/main" objectType="CheckBox" checked="Checked" fmlaLink="B48" lockText="1" noThreeD="1"/>
</file>

<file path=xl/ctrlProps/ctrlProp41.xml><?xml version="1.0" encoding="utf-8"?>
<formControlPr xmlns="http://schemas.microsoft.com/office/spreadsheetml/2009/9/main" objectType="CheckBox" checked="Checked" fmlaLink="B49" lockText="1" noThreeD="1"/>
</file>

<file path=xl/ctrlProps/ctrlProp42.xml><?xml version="1.0" encoding="utf-8"?>
<formControlPr xmlns="http://schemas.microsoft.com/office/spreadsheetml/2009/9/main" objectType="CheckBox" checked="Checked" fmlaLink="B50" lockText="1" noThreeD="1"/>
</file>

<file path=xl/ctrlProps/ctrlProp43.xml><?xml version="1.0" encoding="utf-8"?>
<formControlPr xmlns="http://schemas.microsoft.com/office/spreadsheetml/2009/9/main" objectType="CheckBox" checked="Checked" fmlaLink="B51" lockText="1" noThreeD="1"/>
</file>

<file path=xl/ctrlProps/ctrlProp44.xml><?xml version="1.0" encoding="utf-8"?>
<formControlPr xmlns="http://schemas.microsoft.com/office/spreadsheetml/2009/9/main" objectType="CheckBox" checked="Checked" fmlaLink="B52" lockText="1" noThreeD="1"/>
</file>

<file path=xl/ctrlProps/ctrlProp45.xml><?xml version="1.0" encoding="utf-8"?>
<formControlPr xmlns="http://schemas.microsoft.com/office/spreadsheetml/2009/9/main" objectType="CheckBox" checked="Checked" fmlaLink="B53" lockText="1" noThreeD="1"/>
</file>

<file path=xl/ctrlProps/ctrlProp46.xml><?xml version="1.0" encoding="utf-8"?>
<formControlPr xmlns="http://schemas.microsoft.com/office/spreadsheetml/2009/9/main" objectType="CheckBox" checked="Checked" fmlaLink="B54" lockText="1" noThreeD="1"/>
</file>

<file path=xl/ctrlProps/ctrlProp47.xml><?xml version="1.0" encoding="utf-8"?>
<formControlPr xmlns="http://schemas.microsoft.com/office/spreadsheetml/2009/9/main" objectType="CheckBox" checked="Checked" fmlaLink="B55" lockText="1" noThreeD="1"/>
</file>

<file path=xl/ctrlProps/ctrlProp48.xml><?xml version="1.0" encoding="utf-8"?>
<formControlPr xmlns="http://schemas.microsoft.com/office/spreadsheetml/2009/9/main" objectType="CheckBox" checked="Checked" fmlaLink="B56" lockText="1" noThreeD="1"/>
</file>

<file path=xl/ctrlProps/ctrlProp49.xml><?xml version="1.0" encoding="utf-8"?>
<formControlPr xmlns="http://schemas.microsoft.com/office/spreadsheetml/2009/9/main" objectType="CheckBox" checked="Checked" fmlaLink="B57" lockText="1" noThreeD="1"/>
</file>

<file path=xl/ctrlProps/ctrlProp5.xml><?xml version="1.0" encoding="utf-8"?>
<formControlPr xmlns="http://schemas.microsoft.com/office/spreadsheetml/2009/9/main" objectType="CheckBox" checked="Checked" fmlaLink="B13" lockText="1" noThreeD="1"/>
</file>

<file path=xl/ctrlProps/ctrlProp50.xml><?xml version="1.0" encoding="utf-8"?>
<formControlPr xmlns="http://schemas.microsoft.com/office/spreadsheetml/2009/9/main" objectType="CheckBox" checked="Checked" fmlaLink="B58" lockText="1" noThreeD="1"/>
</file>

<file path=xl/ctrlProps/ctrlProp51.xml><?xml version="1.0" encoding="utf-8"?>
<formControlPr xmlns="http://schemas.microsoft.com/office/spreadsheetml/2009/9/main" objectType="CheckBox" checked="Checked" fmlaLink="B59" lockText="1" noThreeD="1"/>
</file>

<file path=xl/ctrlProps/ctrlProp52.xml><?xml version="1.0" encoding="utf-8"?>
<formControlPr xmlns="http://schemas.microsoft.com/office/spreadsheetml/2009/9/main" objectType="CheckBox" checked="Checked" fmlaLink="B60" lockText="1" noThreeD="1"/>
</file>

<file path=xl/ctrlProps/ctrlProp53.xml><?xml version="1.0" encoding="utf-8"?>
<formControlPr xmlns="http://schemas.microsoft.com/office/spreadsheetml/2009/9/main" objectType="CheckBox" checked="Checked" fmlaLink="B61" lockText="1" noThreeD="1"/>
</file>

<file path=xl/ctrlProps/ctrlProp54.xml><?xml version="1.0" encoding="utf-8"?>
<formControlPr xmlns="http://schemas.microsoft.com/office/spreadsheetml/2009/9/main" objectType="CheckBox" checked="Checked" fmlaLink="B62" lockText="1" noThreeD="1"/>
</file>

<file path=xl/ctrlProps/ctrlProp55.xml><?xml version="1.0" encoding="utf-8"?>
<formControlPr xmlns="http://schemas.microsoft.com/office/spreadsheetml/2009/9/main" objectType="CheckBox" checked="Checked" fmlaLink="B63" lockText="1" noThreeD="1"/>
</file>

<file path=xl/ctrlProps/ctrlProp56.xml><?xml version="1.0" encoding="utf-8"?>
<formControlPr xmlns="http://schemas.microsoft.com/office/spreadsheetml/2009/9/main" objectType="CheckBox" checked="Checked" fmlaLink="B64" lockText="1" noThreeD="1"/>
</file>

<file path=xl/ctrlProps/ctrlProp57.xml><?xml version="1.0" encoding="utf-8"?>
<formControlPr xmlns="http://schemas.microsoft.com/office/spreadsheetml/2009/9/main" objectType="CheckBox" checked="Checked" fmlaLink="B65" lockText="1" noThreeD="1"/>
</file>

<file path=xl/ctrlProps/ctrlProp58.xml><?xml version="1.0" encoding="utf-8"?>
<formControlPr xmlns="http://schemas.microsoft.com/office/spreadsheetml/2009/9/main" objectType="CheckBox" checked="Checked" fmlaLink="B66" lockText="1" noThreeD="1"/>
</file>

<file path=xl/ctrlProps/ctrlProp59.xml><?xml version="1.0" encoding="utf-8"?>
<formControlPr xmlns="http://schemas.microsoft.com/office/spreadsheetml/2009/9/main" objectType="CheckBox" checked="Checked" fmlaLink="B67" lockText="1" noThreeD="1"/>
</file>

<file path=xl/ctrlProps/ctrlProp6.xml><?xml version="1.0" encoding="utf-8"?>
<formControlPr xmlns="http://schemas.microsoft.com/office/spreadsheetml/2009/9/main" objectType="CheckBox" checked="Checked" fmlaLink="B14" lockText="1" noThreeD="1"/>
</file>

<file path=xl/ctrlProps/ctrlProp60.xml><?xml version="1.0" encoding="utf-8"?>
<formControlPr xmlns="http://schemas.microsoft.com/office/spreadsheetml/2009/9/main" objectType="CheckBox" checked="Checked" fmlaLink="B68" lockText="1" noThreeD="1"/>
</file>

<file path=xl/ctrlProps/ctrlProp61.xml><?xml version="1.0" encoding="utf-8"?>
<formControlPr xmlns="http://schemas.microsoft.com/office/spreadsheetml/2009/9/main" objectType="CheckBox" checked="Checked" fmlaLink="B69" lockText="1" noThreeD="1"/>
</file>

<file path=xl/ctrlProps/ctrlProp7.xml><?xml version="1.0" encoding="utf-8"?>
<formControlPr xmlns="http://schemas.microsoft.com/office/spreadsheetml/2009/9/main" objectType="CheckBox" checked="Checked" fmlaLink="B15" lockText="1" noThreeD="1"/>
</file>

<file path=xl/ctrlProps/ctrlProp8.xml><?xml version="1.0" encoding="utf-8"?>
<formControlPr xmlns="http://schemas.microsoft.com/office/spreadsheetml/2009/9/main" objectType="CheckBox" checked="Checked" fmlaLink="B16" lockText="1" noThreeD="1"/>
</file>

<file path=xl/ctrlProps/ctrlProp9.xml><?xml version="1.0" encoding="utf-8"?>
<formControlPr xmlns="http://schemas.microsoft.com/office/spreadsheetml/2009/9/main" objectType="CheckBox" checked="Checked" fmlaLink="B1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7619</xdr:colOff>
      <xdr:row>0</xdr:row>
      <xdr:rowOff>0</xdr:rowOff>
    </xdr:from>
    <xdr:ext cx="2047645" cy="395952"/>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619" y="0"/>
          <a:ext cx="2047645" cy="395952"/>
        </a:xfrm>
        <a:prstGeom prst="rect">
          <a:avLst/>
        </a:prstGeom>
      </xdr:spPr>
    </xdr:pic>
    <xdr:clientData/>
  </xdr:oneCellAnchor>
  <xdr:absoluteAnchor>
    <xdr:pos x="2030096" y="612143"/>
    <xdr:ext cx="1791809" cy="902476"/>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030096" y="612143"/>
          <a:ext cx="1791809" cy="902476"/>
        </a:xfrm>
        <a:prstGeom prst="rect">
          <a:avLst/>
        </a:prstGeom>
      </xdr:spPr>
    </xdr:pic>
    <xdr:clientData/>
  </xdr:absoluteAnchor>
  <xdr:absoluteAnchor>
    <xdr:pos x="3793777" y="619585"/>
    <xdr:ext cx="1734857" cy="898095"/>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3793777" y="619585"/>
          <a:ext cx="1734857" cy="898095"/>
        </a:xfrm>
        <a:prstGeom prst="rect">
          <a:avLst/>
        </a:prstGeom>
      </xdr:spPr>
    </xdr:pic>
    <xdr:clientData/>
  </xdr:absoluteAnchor>
  <xdr:absoluteAnchor>
    <xdr:pos x="5505911" y="670725"/>
    <xdr:ext cx="1318667" cy="836762"/>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505911" y="670725"/>
          <a:ext cx="1318667" cy="836762"/>
        </a:xfrm>
        <a:prstGeom prst="rect">
          <a:avLst/>
        </a:prstGeom>
      </xdr:spPr>
    </xdr:pic>
    <xdr:clientData/>
  </xdr:absoluteAnchor>
  <xdr:absoluteAnchor>
    <xdr:pos x="6983852" y="714378"/>
    <xdr:ext cx="1108381" cy="784191"/>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6983852" y="714378"/>
          <a:ext cx="1108381" cy="784191"/>
        </a:xfrm>
        <a:prstGeom prst="rect">
          <a:avLst/>
        </a:prstGeom>
      </xdr:spPr>
    </xdr:pic>
    <xdr:clientData/>
  </xdr:absoluteAnchor>
  <xdr:absoluteAnchor>
    <xdr:pos x="8170482" y="665110"/>
    <xdr:ext cx="1283619" cy="867428"/>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8170482" y="665110"/>
          <a:ext cx="1283619" cy="867428"/>
        </a:xfrm>
        <a:prstGeom prst="rect">
          <a:avLst/>
        </a:prstGeom>
      </xdr:spPr>
    </xdr:pic>
    <xdr:clientData/>
  </xdr:absoluteAnchor>
  <xdr:twoCellAnchor>
    <xdr:from>
      <xdr:col>2</xdr:col>
      <xdr:colOff>99060</xdr:colOff>
      <xdr:row>0</xdr:row>
      <xdr:rowOff>238125</xdr:rowOff>
    </xdr:from>
    <xdr:to>
      <xdr:col>2</xdr:col>
      <xdr:colOff>5532121</xdr:colOff>
      <xdr:row>1</xdr:row>
      <xdr:rowOff>238125</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2087880" y="238125"/>
          <a:ext cx="5433061" cy="25146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30567" cy="373313"/>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930567" cy="37331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25518" cy="314324"/>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625518" cy="314324"/>
        </a:xfrm>
        <a:prstGeom prst="rect">
          <a:avLst/>
        </a:prstGeom>
      </xdr:spPr>
    </xdr:pic>
    <xdr:clientData/>
  </xdr:oneCellAnchor>
  <xdr:oneCellAnchor>
    <xdr:from>
      <xdr:col>5</xdr:col>
      <xdr:colOff>35307</xdr:colOff>
      <xdr:row>10</xdr:row>
      <xdr:rowOff>9526</xdr:rowOff>
    </xdr:from>
    <xdr:ext cx="2166873" cy="964075"/>
    <xdr:pic>
      <xdr:nvPicPr>
        <xdr:cNvPr id="3" name="9b">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2266951"/>
          <a:ext cx="2166873" cy="964075"/>
        </a:xfrm>
        <a:prstGeom prst="rect">
          <a:avLst/>
        </a:prstGeom>
      </xdr:spPr>
    </xdr:pic>
    <xdr:clientData fLocksWithSheet="0"/>
  </xdr:oneCellAnchor>
  <xdr:oneCellAnchor>
    <xdr:from>
      <xdr:col>5</xdr:col>
      <xdr:colOff>35307</xdr:colOff>
      <xdr:row>4</xdr:row>
      <xdr:rowOff>9526</xdr:rowOff>
    </xdr:from>
    <xdr:ext cx="2166873" cy="964075"/>
    <xdr:pic>
      <xdr:nvPicPr>
        <xdr:cNvPr id="4" name="9b">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97507" y="714376"/>
          <a:ext cx="2166873" cy="964075"/>
        </a:xfrm>
        <a:prstGeom prst="rect">
          <a:avLst/>
        </a:prstGeom>
      </xdr:spPr>
    </xdr:pic>
    <xdr:clientData fLocksWithSheet="0"/>
  </xdr:oneCellAnchor>
  <xdr:oneCellAnchor>
    <xdr:from>
      <xdr:col>5</xdr:col>
      <xdr:colOff>35307</xdr:colOff>
      <xdr:row>16</xdr:row>
      <xdr:rowOff>9526</xdr:rowOff>
    </xdr:from>
    <xdr:ext cx="2166873" cy="964075"/>
    <xdr:pic>
      <xdr:nvPicPr>
        <xdr:cNvPr id="54" name="9b">
          <a:extLst>
            <a:ext uri="{FF2B5EF4-FFF2-40B4-BE49-F238E27FC236}">
              <a16:creationId xmlns:a16="http://schemas.microsoft.com/office/drawing/2014/main" id="{00000000-0008-0000-02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2266951"/>
          <a:ext cx="2166873" cy="964075"/>
        </a:xfrm>
        <a:prstGeom prst="rect">
          <a:avLst/>
        </a:prstGeom>
      </xdr:spPr>
    </xdr:pic>
    <xdr:clientData fLocksWithSheet="0"/>
  </xdr:oneCellAnchor>
  <xdr:oneCellAnchor>
    <xdr:from>
      <xdr:col>5</xdr:col>
      <xdr:colOff>35307</xdr:colOff>
      <xdr:row>22</xdr:row>
      <xdr:rowOff>9526</xdr:rowOff>
    </xdr:from>
    <xdr:ext cx="2166873" cy="964075"/>
    <xdr:pic>
      <xdr:nvPicPr>
        <xdr:cNvPr id="55" name="9b">
          <a:extLst>
            <a:ext uri="{FF2B5EF4-FFF2-40B4-BE49-F238E27FC236}">
              <a16:creationId xmlns:a16="http://schemas.microsoft.com/office/drawing/2014/main" id="{00000000-0008-0000-02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3429001"/>
          <a:ext cx="2166873" cy="964075"/>
        </a:xfrm>
        <a:prstGeom prst="rect">
          <a:avLst/>
        </a:prstGeom>
      </xdr:spPr>
    </xdr:pic>
    <xdr:clientData fLocksWithSheet="0"/>
  </xdr:oneCellAnchor>
  <xdr:oneCellAnchor>
    <xdr:from>
      <xdr:col>5</xdr:col>
      <xdr:colOff>35307</xdr:colOff>
      <xdr:row>28</xdr:row>
      <xdr:rowOff>9526</xdr:rowOff>
    </xdr:from>
    <xdr:ext cx="2166873" cy="964075"/>
    <xdr:pic>
      <xdr:nvPicPr>
        <xdr:cNvPr id="56" name="9b">
          <a:extLst>
            <a:ext uri="{FF2B5EF4-FFF2-40B4-BE49-F238E27FC236}">
              <a16:creationId xmlns:a16="http://schemas.microsoft.com/office/drawing/2014/main" id="{00000000-0008-0000-02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3429001"/>
          <a:ext cx="2166873" cy="964075"/>
        </a:xfrm>
        <a:prstGeom prst="rect">
          <a:avLst/>
        </a:prstGeom>
      </xdr:spPr>
    </xdr:pic>
    <xdr:clientData fLocksWithSheet="0"/>
  </xdr:oneCellAnchor>
  <xdr:oneCellAnchor>
    <xdr:from>
      <xdr:col>5</xdr:col>
      <xdr:colOff>35307</xdr:colOff>
      <xdr:row>34</xdr:row>
      <xdr:rowOff>9526</xdr:rowOff>
    </xdr:from>
    <xdr:ext cx="2166873" cy="964075"/>
    <xdr:pic>
      <xdr:nvPicPr>
        <xdr:cNvPr id="57" name="9b">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3429001"/>
          <a:ext cx="2166873" cy="964075"/>
        </a:xfrm>
        <a:prstGeom prst="rect">
          <a:avLst/>
        </a:prstGeom>
      </xdr:spPr>
    </xdr:pic>
    <xdr:clientData fLocksWithSheet="0"/>
  </xdr:oneCellAnchor>
  <xdr:oneCellAnchor>
    <xdr:from>
      <xdr:col>5</xdr:col>
      <xdr:colOff>35307</xdr:colOff>
      <xdr:row>40</xdr:row>
      <xdr:rowOff>9526</xdr:rowOff>
    </xdr:from>
    <xdr:ext cx="2166873" cy="964075"/>
    <xdr:pic>
      <xdr:nvPicPr>
        <xdr:cNvPr id="58" name="9b">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3429001"/>
          <a:ext cx="2166873" cy="964075"/>
        </a:xfrm>
        <a:prstGeom prst="rect">
          <a:avLst/>
        </a:prstGeom>
      </xdr:spPr>
    </xdr:pic>
    <xdr:clientData fLocksWithSheet="0"/>
  </xdr:oneCellAnchor>
  <xdr:oneCellAnchor>
    <xdr:from>
      <xdr:col>5</xdr:col>
      <xdr:colOff>35307</xdr:colOff>
      <xdr:row>46</xdr:row>
      <xdr:rowOff>9526</xdr:rowOff>
    </xdr:from>
    <xdr:ext cx="2166873" cy="964075"/>
    <xdr:pic>
      <xdr:nvPicPr>
        <xdr:cNvPr id="59" name="9b">
          <a:extLst>
            <a:ext uri="{FF2B5EF4-FFF2-40B4-BE49-F238E27FC236}">
              <a16:creationId xmlns:a16="http://schemas.microsoft.com/office/drawing/2014/main" id="{00000000-0008-0000-02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52</xdr:row>
      <xdr:rowOff>9526</xdr:rowOff>
    </xdr:from>
    <xdr:ext cx="2166873" cy="964075"/>
    <xdr:pic>
      <xdr:nvPicPr>
        <xdr:cNvPr id="60" name="9b">
          <a:extLst>
            <a:ext uri="{FF2B5EF4-FFF2-40B4-BE49-F238E27FC236}">
              <a16:creationId xmlns:a16="http://schemas.microsoft.com/office/drawing/2014/main" id="{00000000-0008-0000-02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58</xdr:row>
      <xdr:rowOff>9526</xdr:rowOff>
    </xdr:from>
    <xdr:ext cx="2166873" cy="964075"/>
    <xdr:pic>
      <xdr:nvPicPr>
        <xdr:cNvPr id="61" name="9b">
          <a:extLst>
            <a:ext uri="{FF2B5EF4-FFF2-40B4-BE49-F238E27FC236}">
              <a16:creationId xmlns:a16="http://schemas.microsoft.com/office/drawing/2014/main" id="{00000000-0008-0000-02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64</xdr:row>
      <xdr:rowOff>9526</xdr:rowOff>
    </xdr:from>
    <xdr:ext cx="2166873" cy="964075"/>
    <xdr:pic>
      <xdr:nvPicPr>
        <xdr:cNvPr id="62" name="9b">
          <a:extLst>
            <a:ext uri="{FF2B5EF4-FFF2-40B4-BE49-F238E27FC236}">
              <a16:creationId xmlns:a16="http://schemas.microsoft.com/office/drawing/2014/main" id="{00000000-0008-0000-02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70</xdr:row>
      <xdr:rowOff>9526</xdr:rowOff>
    </xdr:from>
    <xdr:ext cx="2166873" cy="964075"/>
    <xdr:pic>
      <xdr:nvPicPr>
        <xdr:cNvPr id="63" name="9b">
          <a:extLst>
            <a:ext uri="{FF2B5EF4-FFF2-40B4-BE49-F238E27FC236}">
              <a16:creationId xmlns:a16="http://schemas.microsoft.com/office/drawing/2014/main" id="{00000000-0008-0000-02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76</xdr:row>
      <xdr:rowOff>9526</xdr:rowOff>
    </xdr:from>
    <xdr:ext cx="2166873" cy="964075"/>
    <xdr:pic>
      <xdr:nvPicPr>
        <xdr:cNvPr id="64" name="9b">
          <a:extLst>
            <a:ext uri="{FF2B5EF4-FFF2-40B4-BE49-F238E27FC236}">
              <a16:creationId xmlns:a16="http://schemas.microsoft.com/office/drawing/2014/main" id="{00000000-0008-0000-02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82</xdr:row>
      <xdr:rowOff>9526</xdr:rowOff>
    </xdr:from>
    <xdr:ext cx="2166873" cy="964075"/>
    <xdr:pic>
      <xdr:nvPicPr>
        <xdr:cNvPr id="65" name="9b">
          <a:extLst>
            <a:ext uri="{FF2B5EF4-FFF2-40B4-BE49-F238E27FC236}">
              <a16:creationId xmlns:a16="http://schemas.microsoft.com/office/drawing/2014/main" id="{00000000-0008-0000-02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7734301"/>
          <a:ext cx="2166873" cy="964075"/>
        </a:xfrm>
        <a:prstGeom prst="rect">
          <a:avLst/>
        </a:prstGeom>
      </xdr:spPr>
    </xdr:pic>
    <xdr:clientData fLocksWithSheet="0"/>
  </xdr:oneCellAnchor>
  <xdr:oneCellAnchor>
    <xdr:from>
      <xdr:col>5</xdr:col>
      <xdr:colOff>35307</xdr:colOff>
      <xdr:row>88</xdr:row>
      <xdr:rowOff>9526</xdr:rowOff>
    </xdr:from>
    <xdr:ext cx="2166873" cy="964075"/>
    <xdr:pic>
      <xdr:nvPicPr>
        <xdr:cNvPr id="66" name="9b">
          <a:extLst>
            <a:ext uri="{FF2B5EF4-FFF2-40B4-BE49-F238E27FC236}">
              <a16:creationId xmlns:a16="http://schemas.microsoft.com/office/drawing/2014/main" id="{00000000-0008-0000-02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6211551"/>
          <a:ext cx="2166873" cy="964075"/>
        </a:xfrm>
        <a:prstGeom prst="rect">
          <a:avLst/>
        </a:prstGeom>
      </xdr:spPr>
    </xdr:pic>
    <xdr:clientData fLocksWithSheet="0"/>
  </xdr:oneCellAnchor>
  <xdr:oneCellAnchor>
    <xdr:from>
      <xdr:col>5</xdr:col>
      <xdr:colOff>35307</xdr:colOff>
      <xdr:row>94</xdr:row>
      <xdr:rowOff>9526</xdr:rowOff>
    </xdr:from>
    <xdr:ext cx="2166873" cy="964075"/>
    <xdr:pic>
      <xdr:nvPicPr>
        <xdr:cNvPr id="18" name="9b">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5822931"/>
          <a:ext cx="2166873" cy="964075"/>
        </a:xfrm>
        <a:prstGeom prst="rect">
          <a:avLst/>
        </a:prstGeom>
      </xdr:spPr>
    </xdr:pic>
    <xdr:clientData fLocksWithSheet="0"/>
  </xdr:oneCellAnchor>
  <xdr:oneCellAnchor>
    <xdr:from>
      <xdr:col>5</xdr:col>
      <xdr:colOff>35307</xdr:colOff>
      <xdr:row>100</xdr:row>
      <xdr:rowOff>9526</xdr:rowOff>
    </xdr:from>
    <xdr:ext cx="2166873" cy="964075"/>
    <xdr:pic>
      <xdr:nvPicPr>
        <xdr:cNvPr id="20" name="9b">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0012681"/>
          <a:ext cx="2166873" cy="964075"/>
        </a:xfrm>
        <a:prstGeom prst="rect">
          <a:avLst/>
        </a:prstGeom>
      </xdr:spPr>
    </xdr:pic>
    <xdr:clientData fLocksWithSheet="0"/>
  </xdr:oneCellAnchor>
  <xdr:oneCellAnchor>
    <xdr:from>
      <xdr:col>5</xdr:col>
      <xdr:colOff>35307</xdr:colOff>
      <xdr:row>106</xdr:row>
      <xdr:rowOff>9526</xdr:rowOff>
    </xdr:from>
    <xdr:ext cx="2166873" cy="964075"/>
    <xdr:pic>
      <xdr:nvPicPr>
        <xdr:cNvPr id="21" name="9b">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1250931"/>
          <a:ext cx="2166873" cy="964075"/>
        </a:xfrm>
        <a:prstGeom prst="rect">
          <a:avLst/>
        </a:prstGeom>
      </xdr:spPr>
    </xdr:pic>
    <xdr:clientData fLocksWithSheet="0"/>
  </xdr:oneCellAnchor>
  <xdr:oneCellAnchor>
    <xdr:from>
      <xdr:col>5</xdr:col>
      <xdr:colOff>35307</xdr:colOff>
      <xdr:row>112</xdr:row>
      <xdr:rowOff>9526</xdr:rowOff>
    </xdr:from>
    <xdr:ext cx="2166873" cy="964075"/>
    <xdr:pic>
      <xdr:nvPicPr>
        <xdr:cNvPr id="22" name="9b">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2489181"/>
          <a:ext cx="2166873" cy="964075"/>
        </a:xfrm>
        <a:prstGeom prst="rect">
          <a:avLst/>
        </a:prstGeom>
      </xdr:spPr>
    </xdr:pic>
    <xdr:clientData fLocksWithSheet="0"/>
  </xdr:oneCellAnchor>
  <xdr:oneCellAnchor>
    <xdr:from>
      <xdr:col>5</xdr:col>
      <xdr:colOff>35307</xdr:colOff>
      <xdr:row>118</xdr:row>
      <xdr:rowOff>9526</xdr:rowOff>
    </xdr:from>
    <xdr:ext cx="2166873" cy="964075"/>
    <xdr:pic>
      <xdr:nvPicPr>
        <xdr:cNvPr id="23" name="9b">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3651231"/>
          <a:ext cx="2166873" cy="964075"/>
        </a:xfrm>
        <a:prstGeom prst="rect">
          <a:avLst/>
        </a:prstGeom>
      </xdr:spPr>
    </xdr:pic>
    <xdr:clientData fLocksWithSheet="0"/>
  </xdr:oneCellAnchor>
  <xdr:oneCellAnchor>
    <xdr:from>
      <xdr:col>5</xdr:col>
      <xdr:colOff>35307</xdr:colOff>
      <xdr:row>124</xdr:row>
      <xdr:rowOff>9526</xdr:rowOff>
    </xdr:from>
    <xdr:ext cx="2166873" cy="964075"/>
    <xdr:pic>
      <xdr:nvPicPr>
        <xdr:cNvPr id="24" name="9b">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4889481"/>
          <a:ext cx="2166873" cy="964075"/>
        </a:xfrm>
        <a:prstGeom prst="rect">
          <a:avLst/>
        </a:prstGeom>
      </xdr:spPr>
    </xdr:pic>
    <xdr:clientData fLocksWithSheet="0"/>
  </xdr:oneCellAnchor>
  <xdr:oneCellAnchor>
    <xdr:from>
      <xdr:col>5</xdr:col>
      <xdr:colOff>35307</xdr:colOff>
      <xdr:row>130</xdr:row>
      <xdr:rowOff>9526</xdr:rowOff>
    </xdr:from>
    <xdr:ext cx="2166873" cy="964075"/>
    <xdr:pic>
      <xdr:nvPicPr>
        <xdr:cNvPr id="25" name="9b">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6127731"/>
          <a:ext cx="2166873" cy="964075"/>
        </a:xfrm>
        <a:prstGeom prst="rect">
          <a:avLst/>
        </a:prstGeom>
      </xdr:spPr>
    </xdr:pic>
    <xdr:clientData fLocksWithSheet="0"/>
  </xdr:oneCellAnchor>
  <xdr:oneCellAnchor>
    <xdr:from>
      <xdr:col>5</xdr:col>
      <xdr:colOff>35307</xdr:colOff>
      <xdr:row>136</xdr:row>
      <xdr:rowOff>9526</xdr:rowOff>
    </xdr:from>
    <xdr:ext cx="2166873" cy="964075"/>
    <xdr:pic>
      <xdr:nvPicPr>
        <xdr:cNvPr id="26" name="9b">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7365981"/>
          <a:ext cx="2166873" cy="964075"/>
        </a:xfrm>
        <a:prstGeom prst="rect">
          <a:avLst/>
        </a:prstGeom>
      </xdr:spPr>
    </xdr:pic>
    <xdr:clientData fLocksWithSheet="0"/>
  </xdr:oneCellAnchor>
  <xdr:oneCellAnchor>
    <xdr:from>
      <xdr:col>5</xdr:col>
      <xdr:colOff>35307</xdr:colOff>
      <xdr:row>142</xdr:row>
      <xdr:rowOff>9526</xdr:rowOff>
    </xdr:from>
    <xdr:ext cx="2166873" cy="964075"/>
    <xdr:pic>
      <xdr:nvPicPr>
        <xdr:cNvPr id="27" name="9b">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8604231"/>
          <a:ext cx="2166873" cy="964075"/>
        </a:xfrm>
        <a:prstGeom prst="rect">
          <a:avLst/>
        </a:prstGeom>
      </xdr:spPr>
    </xdr:pic>
    <xdr:clientData fLocksWithSheet="0"/>
  </xdr:oneCellAnchor>
  <xdr:oneCellAnchor>
    <xdr:from>
      <xdr:col>5</xdr:col>
      <xdr:colOff>35307</xdr:colOff>
      <xdr:row>148</xdr:row>
      <xdr:rowOff>9526</xdr:rowOff>
    </xdr:from>
    <xdr:ext cx="2166873" cy="964075"/>
    <xdr:pic>
      <xdr:nvPicPr>
        <xdr:cNvPr id="28" name="9b">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0012681"/>
          <a:ext cx="2166873" cy="964075"/>
        </a:xfrm>
        <a:prstGeom prst="rect">
          <a:avLst/>
        </a:prstGeom>
      </xdr:spPr>
    </xdr:pic>
    <xdr:clientData fLocksWithSheet="0"/>
  </xdr:oneCellAnchor>
  <xdr:oneCellAnchor>
    <xdr:from>
      <xdr:col>5</xdr:col>
      <xdr:colOff>35307</xdr:colOff>
      <xdr:row>154</xdr:row>
      <xdr:rowOff>9526</xdr:rowOff>
    </xdr:from>
    <xdr:ext cx="2166873" cy="964075"/>
    <xdr:pic>
      <xdr:nvPicPr>
        <xdr:cNvPr id="29" name="9b">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1250931"/>
          <a:ext cx="2166873" cy="964075"/>
        </a:xfrm>
        <a:prstGeom prst="rect">
          <a:avLst/>
        </a:prstGeom>
      </xdr:spPr>
    </xdr:pic>
    <xdr:clientData fLocksWithSheet="0"/>
  </xdr:oneCellAnchor>
  <xdr:oneCellAnchor>
    <xdr:from>
      <xdr:col>5</xdr:col>
      <xdr:colOff>35307</xdr:colOff>
      <xdr:row>160</xdr:row>
      <xdr:rowOff>9526</xdr:rowOff>
    </xdr:from>
    <xdr:ext cx="2166873" cy="964075"/>
    <xdr:pic>
      <xdr:nvPicPr>
        <xdr:cNvPr id="30" name="9b">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2489181"/>
          <a:ext cx="2166873" cy="964075"/>
        </a:xfrm>
        <a:prstGeom prst="rect">
          <a:avLst/>
        </a:prstGeom>
      </xdr:spPr>
    </xdr:pic>
    <xdr:clientData fLocksWithSheet="0"/>
  </xdr:oneCellAnchor>
  <xdr:oneCellAnchor>
    <xdr:from>
      <xdr:col>5</xdr:col>
      <xdr:colOff>35307</xdr:colOff>
      <xdr:row>166</xdr:row>
      <xdr:rowOff>9526</xdr:rowOff>
    </xdr:from>
    <xdr:ext cx="2166873" cy="964075"/>
    <xdr:pic>
      <xdr:nvPicPr>
        <xdr:cNvPr id="31" name="9b">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3651231"/>
          <a:ext cx="2166873" cy="964075"/>
        </a:xfrm>
        <a:prstGeom prst="rect">
          <a:avLst/>
        </a:prstGeom>
      </xdr:spPr>
    </xdr:pic>
    <xdr:clientData fLocksWithSheet="0"/>
  </xdr:oneCellAnchor>
  <xdr:oneCellAnchor>
    <xdr:from>
      <xdr:col>5</xdr:col>
      <xdr:colOff>35307</xdr:colOff>
      <xdr:row>172</xdr:row>
      <xdr:rowOff>9526</xdr:rowOff>
    </xdr:from>
    <xdr:ext cx="2166873" cy="964075"/>
    <xdr:pic>
      <xdr:nvPicPr>
        <xdr:cNvPr id="32" name="9b">
          <a:extLst>
            <a:ext uri="{FF2B5EF4-FFF2-40B4-BE49-F238E27FC236}">
              <a16:creationId xmlns:a16="http://schemas.microsoft.com/office/drawing/2014/main" id="{00000000-0008-0000-02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4889481"/>
          <a:ext cx="2166873" cy="964075"/>
        </a:xfrm>
        <a:prstGeom prst="rect">
          <a:avLst/>
        </a:prstGeom>
      </xdr:spPr>
    </xdr:pic>
    <xdr:clientData fLocksWithSheet="0"/>
  </xdr:oneCellAnchor>
  <xdr:oneCellAnchor>
    <xdr:from>
      <xdr:col>5</xdr:col>
      <xdr:colOff>35307</xdr:colOff>
      <xdr:row>178</xdr:row>
      <xdr:rowOff>9526</xdr:rowOff>
    </xdr:from>
    <xdr:ext cx="2166873" cy="964075"/>
    <xdr:pic>
      <xdr:nvPicPr>
        <xdr:cNvPr id="33" name="9b">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6127731"/>
          <a:ext cx="2166873" cy="964075"/>
        </a:xfrm>
        <a:prstGeom prst="rect">
          <a:avLst/>
        </a:prstGeom>
      </xdr:spPr>
    </xdr:pic>
    <xdr:clientData fLocksWithSheet="0"/>
  </xdr:oneCellAnchor>
  <xdr:oneCellAnchor>
    <xdr:from>
      <xdr:col>5</xdr:col>
      <xdr:colOff>35307</xdr:colOff>
      <xdr:row>184</xdr:row>
      <xdr:rowOff>9526</xdr:rowOff>
    </xdr:from>
    <xdr:ext cx="2166873" cy="964075"/>
    <xdr:pic>
      <xdr:nvPicPr>
        <xdr:cNvPr id="34" name="9b">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7365981"/>
          <a:ext cx="2166873" cy="964075"/>
        </a:xfrm>
        <a:prstGeom prst="rect">
          <a:avLst/>
        </a:prstGeom>
      </xdr:spPr>
    </xdr:pic>
    <xdr:clientData fLocksWithSheet="0"/>
  </xdr:oneCellAnchor>
  <xdr:oneCellAnchor>
    <xdr:from>
      <xdr:col>5</xdr:col>
      <xdr:colOff>35307</xdr:colOff>
      <xdr:row>190</xdr:row>
      <xdr:rowOff>9526</xdr:rowOff>
    </xdr:from>
    <xdr:ext cx="2166873" cy="964075"/>
    <xdr:pic>
      <xdr:nvPicPr>
        <xdr:cNvPr id="35" name="9b">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8604231"/>
          <a:ext cx="2166873" cy="964075"/>
        </a:xfrm>
        <a:prstGeom prst="rect">
          <a:avLst/>
        </a:prstGeom>
      </xdr:spPr>
    </xdr:pic>
    <xdr:clientData fLocksWithSheet="0"/>
  </xdr:oneCellAnchor>
  <xdr:oneCellAnchor>
    <xdr:from>
      <xdr:col>5</xdr:col>
      <xdr:colOff>35307</xdr:colOff>
      <xdr:row>196</xdr:row>
      <xdr:rowOff>9526</xdr:rowOff>
    </xdr:from>
    <xdr:ext cx="2166873" cy="964075"/>
    <xdr:pic>
      <xdr:nvPicPr>
        <xdr:cNvPr id="36" name="9b">
          <a:extLst>
            <a:ext uri="{FF2B5EF4-FFF2-40B4-BE49-F238E27FC236}">
              <a16:creationId xmlns:a16="http://schemas.microsoft.com/office/drawing/2014/main" id="{00000000-0008-0000-02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0012681"/>
          <a:ext cx="2166873" cy="964075"/>
        </a:xfrm>
        <a:prstGeom prst="rect">
          <a:avLst/>
        </a:prstGeom>
      </xdr:spPr>
    </xdr:pic>
    <xdr:clientData fLocksWithSheet="0"/>
  </xdr:oneCellAnchor>
  <xdr:oneCellAnchor>
    <xdr:from>
      <xdr:col>5</xdr:col>
      <xdr:colOff>35307</xdr:colOff>
      <xdr:row>202</xdr:row>
      <xdr:rowOff>9526</xdr:rowOff>
    </xdr:from>
    <xdr:ext cx="2166873" cy="964075"/>
    <xdr:pic>
      <xdr:nvPicPr>
        <xdr:cNvPr id="37" name="9b">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1250931"/>
          <a:ext cx="2166873" cy="964075"/>
        </a:xfrm>
        <a:prstGeom prst="rect">
          <a:avLst/>
        </a:prstGeom>
      </xdr:spPr>
    </xdr:pic>
    <xdr:clientData fLocksWithSheet="0"/>
  </xdr:oneCellAnchor>
  <xdr:oneCellAnchor>
    <xdr:from>
      <xdr:col>5</xdr:col>
      <xdr:colOff>35307</xdr:colOff>
      <xdr:row>208</xdr:row>
      <xdr:rowOff>9526</xdr:rowOff>
    </xdr:from>
    <xdr:ext cx="2166873" cy="964075"/>
    <xdr:pic>
      <xdr:nvPicPr>
        <xdr:cNvPr id="38" name="9b">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2489181"/>
          <a:ext cx="2166873" cy="964075"/>
        </a:xfrm>
        <a:prstGeom prst="rect">
          <a:avLst/>
        </a:prstGeom>
      </xdr:spPr>
    </xdr:pic>
    <xdr:clientData fLocksWithSheet="0"/>
  </xdr:oneCellAnchor>
  <xdr:oneCellAnchor>
    <xdr:from>
      <xdr:col>5</xdr:col>
      <xdr:colOff>35307</xdr:colOff>
      <xdr:row>214</xdr:row>
      <xdr:rowOff>9526</xdr:rowOff>
    </xdr:from>
    <xdr:ext cx="2166873" cy="964075"/>
    <xdr:pic>
      <xdr:nvPicPr>
        <xdr:cNvPr id="39" name="9b">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3651231"/>
          <a:ext cx="2166873" cy="964075"/>
        </a:xfrm>
        <a:prstGeom prst="rect">
          <a:avLst/>
        </a:prstGeom>
      </xdr:spPr>
    </xdr:pic>
    <xdr:clientData fLocksWithSheet="0"/>
  </xdr:oneCellAnchor>
  <xdr:oneCellAnchor>
    <xdr:from>
      <xdr:col>5</xdr:col>
      <xdr:colOff>35307</xdr:colOff>
      <xdr:row>220</xdr:row>
      <xdr:rowOff>9526</xdr:rowOff>
    </xdr:from>
    <xdr:ext cx="2166873" cy="964075"/>
    <xdr:pic>
      <xdr:nvPicPr>
        <xdr:cNvPr id="40" name="9b">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4889481"/>
          <a:ext cx="2166873" cy="964075"/>
        </a:xfrm>
        <a:prstGeom prst="rect">
          <a:avLst/>
        </a:prstGeom>
      </xdr:spPr>
    </xdr:pic>
    <xdr:clientData fLocksWithSheet="0"/>
  </xdr:oneCellAnchor>
  <xdr:oneCellAnchor>
    <xdr:from>
      <xdr:col>5</xdr:col>
      <xdr:colOff>35307</xdr:colOff>
      <xdr:row>226</xdr:row>
      <xdr:rowOff>9526</xdr:rowOff>
    </xdr:from>
    <xdr:ext cx="2166873" cy="964075"/>
    <xdr:pic>
      <xdr:nvPicPr>
        <xdr:cNvPr id="41" name="9b">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6127731"/>
          <a:ext cx="2166873" cy="964075"/>
        </a:xfrm>
        <a:prstGeom prst="rect">
          <a:avLst/>
        </a:prstGeom>
      </xdr:spPr>
    </xdr:pic>
    <xdr:clientData fLocksWithSheet="0"/>
  </xdr:oneCellAnchor>
  <xdr:oneCellAnchor>
    <xdr:from>
      <xdr:col>5</xdr:col>
      <xdr:colOff>35307</xdr:colOff>
      <xdr:row>232</xdr:row>
      <xdr:rowOff>9526</xdr:rowOff>
    </xdr:from>
    <xdr:ext cx="2166873" cy="964075"/>
    <xdr:pic>
      <xdr:nvPicPr>
        <xdr:cNvPr id="42" name="9b">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7365981"/>
          <a:ext cx="2166873" cy="964075"/>
        </a:xfrm>
        <a:prstGeom prst="rect">
          <a:avLst/>
        </a:prstGeom>
      </xdr:spPr>
    </xdr:pic>
    <xdr:clientData fLocksWithSheet="0"/>
  </xdr:oneCellAnchor>
  <xdr:oneCellAnchor>
    <xdr:from>
      <xdr:col>5</xdr:col>
      <xdr:colOff>35307</xdr:colOff>
      <xdr:row>238</xdr:row>
      <xdr:rowOff>9526</xdr:rowOff>
    </xdr:from>
    <xdr:ext cx="2166873" cy="964075"/>
    <xdr:pic>
      <xdr:nvPicPr>
        <xdr:cNvPr id="43" name="9b">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8604231"/>
          <a:ext cx="2166873" cy="964075"/>
        </a:xfrm>
        <a:prstGeom prst="rect">
          <a:avLst/>
        </a:prstGeom>
      </xdr:spPr>
    </xdr:pic>
    <xdr:clientData fLocksWithSheet="0"/>
  </xdr:oneCellAnchor>
  <xdr:oneCellAnchor>
    <xdr:from>
      <xdr:col>5</xdr:col>
      <xdr:colOff>35307</xdr:colOff>
      <xdr:row>244</xdr:row>
      <xdr:rowOff>9526</xdr:rowOff>
    </xdr:from>
    <xdr:ext cx="2166873" cy="964075"/>
    <xdr:pic>
      <xdr:nvPicPr>
        <xdr:cNvPr id="44" name="9b">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0012681"/>
          <a:ext cx="2166873" cy="964075"/>
        </a:xfrm>
        <a:prstGeom prst="rect">
          <a:avLst/>
        </a:prstGeom>
      </xdr:spPr>
    </xdr:pic>
    <xdr:clientData fLocksWithSheet="0"/>
  </xdr:oneCellAnchor>
  <xdr:oneCellAnchor>
    <xdr:from>
      <xdr:col>5</xdr:col>
      <xdr:colOff>35307</xdr:colOff>
      <xdr:row>250</xdr:row>
      <xdr:rowOff>9526</xdr:rowOff>
    </xdr:from>
    <xdr:ext cx="2166873" cy="964075"/>
    <xdr:pic>
      <xdr:nvPicPr>
        <xdr:cNvPr id="45" name="9b">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1250931"/>
          <a:ext cx="2166873" cy="964075"/>
        </a:xfrm>
        <a:prstGeom prst="rect">
          <a:avLst/>
        </a:prstGeom>
      </xdr:spPr>
    </xdr:pic>
    <xdr:clientData fLocksWithSheet="0"/>
  </xdr:oneCellAnchor>
  <xdr:oneCellAnchor>
    <xdr:from>
      <xdr:col>5</xdr:col>
      <xdr:colOff>35307</xdr:colOff>
      <xdr:row>256</xdr:row>
      <xdr:rowOff>9526</xdr:rowOff>
    </xdr:from>
    <xdr:ext cx="2166873" cy="964075"/>
    <xdr:pic>
      <xdr:nvPicPr>
        <xdr:cNvPr id="46" name="9b">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2489181"/>
          <a:ext cx="2166873" cy="964075"/>
        </a:xfrm>
        <a:prstGeom prst="rect">
          <a:avLst/>
        </a:prstGeom>
      </xdr:spPr>
    </xdr:pic>
    <xdr:clientData fLocksWithSheet="0"/>
  </xdr:oneCellAnchor>
  <xdr:oneCellAnchor>
    <xdr:from>
      <xdr:col>5</xdr:col>
      <xdr:colOff>35307</xdr:colOff>
      <xdr:row>262</xdr:row>
      <xdr:rowOff>9526</xdr:rowOff>
    </xdr:from>
    <xdr:ext cx="2166873" cy="964075"/>
    <xdr:pic>
      <xdr:nvPicPr>
        <xdr:cNvPr id="47" name="9b">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3651231"/>
          <a:ext cx="2166873" cy="964075"/>
        </a:xfrm>
        <a:prstGeom prst="rect">
          <a:avLst/>
        </a:prstGeom>
      </xdr:spPr>
    </xdr:pic>
    <xdr:clientData fLocksWithSheet="0"/>
  </xdr:oneCellAnchor>
  <xdr:oneCellAnchor>
    <xdr:from>
      <xdr:col>5</xdr:col>
      <xdr:colOff>35307</xdr:colOff>
      <xdr:row>268</xdr:row>
      <xdr:rowOff>9526</xdr:rowOff>
    </xdr:from>
    <xdr:ext cx="2166873" cy="964075"/>
    <xdr:pic>
      <xdr:nvPicPr>
        <xdr:cNvPr id="48" name="9b">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4889481"/>
          <a:ext cx="2166873" cy="964075"/>
        </a:xfrm>
        <a:prstGeom prst="rect">
          <a:avLst/>
        </a:prstGeom>
      </xdr:spPr>
    </xdr:pic>
    <xdr:clientData fLocksWithSheet="0"/>
  </xdr:oneCellAnchor>
  <xdr:oneCellAnchor>
    <xdr:from>
      <xdr:col>5</xdr:col>
      <xdr:colOff>35307</xdr:colOff>
      <xdr:row>274</xdr:row>
      <xdr:rowOff>9526</xdr:rowOff>
    </xdr:from>
    <xdr:ext cx="2166873" cy="964075"/>
    <xdr:pic>
      <xdr:nvPicPr>
        <xdr:cNvPr id="49" name="9b">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6127731"/>
          <a:ext cx="2166873" cy="964075"/>
        </a:xfrm>
        <a:prstGeom prst="rect">
          <a:avLst/>
        </a:prstGeom>
      </xdr:spPr>
    </xdr:pic>
    <xdr:clientData fLocksWithSheet="0"/>
  </xdr:oneCellAnchor>
  <xdr:oneCellAnchor>
    <xdr:from>
      <xdr:col>5</xdr:col>
      <xdr:colOff>35307</xdr:colOff>
      <xdr:row>280</xdr:row>
      <xdr:rowOff>9526</xdr:rowOff>
    </xdr:from>
    <xdr:ext cx="2166873" cy="964075"/>
    <xdr:pic>
      <xdr:nvPicPr>
        <xdr:cNvPr id="50" name="9b">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7365981"/>
          <a:ext cx="2166873" cy="964075"/>
        </a:xfrm>
        <a:prstGeom prst="rect">
          <a:avLst/>
        </a:prstGeom>
      </xdr:spPr>
    </xdr:pic>
    <xdr:clientData fLocksWithSheet="0"/>
  </xdr:oneCellAnchor>
  <xdr:oneCellAnchor>
    <xdr:from>
      <xdr:col>5</xdr:col>
      <xdr:colOff>35307</xdr:colOff>
      <xdr:row>286</xdr:row>
      <xdr:rowOff>9526</xdr:rowOff>
    </xdr:from>
    <xdr:ext cx="2166873" cy="964075"/>
    <xdr:pic>
      <xdr:nvPicPr>
        <xdr:cNvPr id="51" name="9b">
          <a:extLst>
            <a:ext uri="{FF2B5EF4-FFF2-40B4-BE49-F238E27FC236}">
              <a16:creationId xmlns:a16="http://schemas.microsoft.com/office/drawing/2014/main" id="{00000000-0008-0000-02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18604231"/>
          <a:ext cx="2166873" cy="964075"/>
        </a:xfrm>
        <a:prstGeom prst="rect">
          <a:avLst/>
        </a:prstGeom>
      </xdr:spPr>
    </xdr:pic>
    <xdr:clientData fLocksWithSheet="0"/>
  </xdr:oneCellAnchor>
  <xdr:oneCellAnchor>
    <xdr:from>
      <xdr:col>5</xdr:col>
      <xdr:colOff>35307</xdr:colOff>
      <xdr:row>292</xdr:row>
      <xdr:rowOff>9526</xdr:rowOff>
    </xdr:from>
    <xdr:ext cx="2166873" cy="964075"/>
    <xdr:pic>
      <xdr:nvPicPr>
        <xdr:cNvPr id="52" name="9b">
          <a:extLst>
            <a:ext uri="{FF2B5EF4-FFF2-40B4-BE49-F238E27FC236}">
              <a16:creationId xmlns:a16="http://schemas.microsoft.com/office/drawing/2014/main" id="{00000000-0008-0000-02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49331881"/>
          <a:ext cx="2166873" cy="964075"/>
        </a:xfrm>
        <a:prstGeom prst="rect">
          <a:avLst/>
        </a:prstGeom>
      </xdr:spPr>
    </xdr:pic>
    <xdr:clientData fLocksWithSheet="0"/>
  </xdr:oneCellAnchor>
  <xdr:oneCellAnchor>
    <xdr:from>
      <xdr:col>5</xdr:col>
      <xdr:colOff>35307</xdr:colOff>
      <xdr:row>298</xdr:row>
      <xdr:rowOff>9526</xdr:rowOff>
    </xdr:from>
    <xdr:ext cx="2166873" cy="964075"/>
    <xdr:pic>
      <xdr:nvPicPr>
        <xdr:cNvPr id="53" name="9b">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0570131"/>
          <a:ext cx="2166873" cy="964075"/>
        </a:xfrm>
        <a:prstGeom prst="rect">
          <a:avLst/>
        </a:prstGeom>
      </xdr:spPr>
    </xdr:pic>
    <xdr:clientData fLocksWithSheet="0"/>
  </xdr:oneCellAnchor>
  <xdr:oneCellAnchor>
    <xdr:from>
      <xdr:col>5</xdr:col>
      <xdr:colOff>35307</xdr:colOff>
      <xdr:row>304</xdr:row>
      <xdr:rowOff>9526</xdr:rowOff>
    </xdr:from>
    <xdr:ext cx="2166873" cy="964075"/>
    <xdr:pic>
      <xdr:nvPicPr>
        <xdr:cNvPr id="67" name="9b">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1808381"/>
          <a:ext cx="2166873" cy="964075"/>
        </a:xfrm>
        <a:prstGeom prst="rect">
          <a:avLst/>
        </a:prstGeom>
      </xdr:spPr>
    </xdr:pic>
    <xdr:clientData fLocksWithSheet="0"/>
  </xdr:oneCellAnchor>
  <xdr:oneCellAnchor>
    <xdr:from>
      <xdr:col>5</xdr:col>
      <xdr:colOff>35307</xdr:colOff>
      <xdr:row>310</xdr:row>
      <xdr:rowOff>9526</xdr:rowOff>
    </xdr:from>
    <xdr:ext cx="2166873" cy="964075"/>
    <xdr:pic>
      <xdr:nvPicPr>
        <xdr:cNvPr id="68" name="9b">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2970431"/>
          <a:ext cx="2166873" cy="964075"/>
        </a:xfrm>
        <a:prstGeom prst="rect">
          <a:avLst/>
        </a:prstGeom>
      </xdr:spPr>
    </xdr:pic>
    <xdr:clientData fLocksWithSheet="0"/>
  </xdr:oneCellAnchor>
  <xdr:oneCellAnchor>
    <xdr:from>
      <xdr:col>5</xdr:col>
      <xdr:colOff>35307</xdr:colOff>
      <xdr:row>316</xdr:row>
      <xdr:rowOff>9526</xdr:rowOff>
    </xdr:from>
    <xdr:ext cx="2166873" cy="964075"/>
    <xdr:pic>
      <xdr:nvPicPr>
        <xdr:cNvPr id="69" name="9b">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4208681"/>
          <a:ext cx="2166873" cy="964075"/>
        </a:xfrm>
        <a:prstGeom prst="rect">
          <a:avLst/>
        </a:prstGeom>
      </xdr:spPr>
    </xdr:pic>
    <xdr:clientData fLocksWithSheet="0"/>
  </xdr:oneCellAnchor>
  <xdr:oneCellAnchor>
    <xdr:from>
      <xdr:col>5</xdr:col>
      <xdr:colOff>35307</xdr:colOff>
      <xdr:row>322</xdr:row>
      <xdr:rowOff>9526</xdr:rowOff>
    </xdr:from>
    <xdr:ext cx="2166873" cy="964075"/>
    <xdr:pic>
      <xdr:nvPicPr>
        <xdr:cNvPr id="70" name="9b">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5446931"/>
          <a:ext cx="2166873" cy="964075"/>
        </a:xfrm>
        <a:prstGeom prst="rect">
          <a:avLst/>
        </a:prstGeom>
      </xdr:spPr>
    </xdr:pic>
    <xdr:clientData fLocksWithSheet="0"/>
  </xdr:oneCellAnchor>
  <xdr:oneCellAnchor>
    <xdr:from>
      <xdr:col>5</xdr:col>
      <xdr:colOff>35307</xdr:colOff>
      <xdr:row>328</xdr:row>
      <xdr:rowOff>9526</xdr:rowOff>
    </xdr:from>
    <xdr:ext cx="2166873" cy="964075"/>
    <xdr:pic>
      <xdr:nvPicPr>
        <xdr:cNvPr id="71" name="9b">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6685181"/>
          <a:ext cx="2166873" cy="964075"/>
        </a:xfrm>
        <a:prstGeom prst="rect">
          <a:avLst/>
        </a:prstGeom>
      </xdr:spPr>
    </xdr:pic>
    <xdr:clientData fLocksWithSheet="0"/>
  </xdr:oneCellAnchor>
  <xdr:oneCellAnchor>
    <xdr:from>
      <xdr:col>5</xdr:col>
      <xdr:colOff>35307</xdr:colOff>
      <xdr:row>334</xdr:row>
      <xdr:rowOff>9526</xdr:rowOff>
    </xdr:from>
    <xdr:ext cx="2166873" cy="964075"/>
    <xdr:pic>
      <xdr:nvPicPr>
        <xdr:cNvPr id="72" name="9b">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7923431"/>
          <a:ext cx="2166873" cy="964075"/>
        </a:xfrm>
        <a:prstGeom prst="rect">
          <a:avLst/>
        </a:prstGeom>
      </xdr:spPr>
    </xdr:pic>
    <xdr:clientData fLocksWithSheet="0"/>
  </xdr:oneCellAnchor>
  <xdr:oneCellAnchor>
    <xdr:from>
      <xdr:col>5</xdr:col>
      <xdr:colOff>35307</xdr:colOff>
      <xdr:row>340</xdr:row>
      <xdr:rowOff>9526</xdr:rowOff>
    </xdr:from>
    <xdr:ext cx="2166873" cy="964075"/>
    <xdr:pic>
      <xdr:nvPicPr>
        <xdr:cNvPr id="73" name="9b">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59161681"/>
          <a:ext cx="2166873" cy="964075"/>
        </a:xfrm>
        <a:prstGeom prst="rect">
          <a:avLst/>
        </a:prstGeom>
      </xdr:spPr>
    </xdr:pic>
    <xdr:clientData fLocksWithSheet="0"/>
  </xdr:oneCellAnchor>
  <xdr:oneCellAnchor>
    <xdr:from>
      <xdr:col>5</xdr:col>
      <xdr:colOff>35307</xdr:colOff>
      <xdr:row>346</xdr:row>
      <xdr:rowOff>9526</xdr:rowOff>
    </xdr:from>
    <xdr:ext cx="2166873" cy="964075"/>
    <xdr:pic>
      <xdr:nvPicPr>
        <xdr:cNvPr id="74" name="9b">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60399931"/>
          <a:ext cx="2166873" cy="964075"/>
        </a:xfrm>
        <a:prstGeom prst="rect">
          <a:avLst/>
        </a:prstGeom>
      </xdr:spPr>
    </xdr:pic>
    <xdr:clientData fLocksWithSheet="0"/>
  </xdr:oneCellAnchor>
  <xdr:oneCellAnchor>
    <xdr:from>
      <xdr:col>5</xdr:col>
      <xdr:colOff>35307</xdr:colOff>
      <xdr:row>352</xdr:row>
      <xdr:rowOff>9526</xdr:rowOff>
    </xdr:from>
    <xdr:ext cx="2166873" cy="964075"/>
    <xdr:pic>
      <xdr:nvPicPr>
        <xdr:cNvPr id="75" name="9b">
          <a:extLst>
            <a:ext uri="{FF2B5EF4-FFF2-40B4-BE49-F238E27FC236}">
              <a16:creationId xmlns:a16="http://schemas.microsoft.com/office/drawing/2014/main" id="{00000000-0008-0000-02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61638181"/>
          <a:ext cx="2166873" cy="964075"/>
        </a:xfrm>
        <a:prstGeom prst="rect">
          <a:avLst/>
        </a:prstGeom>
      </xdr:spPr>
    </xdr:pic>
    <xdr:clientData fLocksWithSheet="0"/>
  </xdr:oneCellAnchor>
  <xdr:oneCellAnchor>
    <xdr:from>
      <xdr:col>5</xdr:col>
      <xdr:colOff>35307</xdr:colOff>
      <xdr:row>358</xdr:row>
      <xdr:rowOff>9526</xdr:rowOff>
    </xdr:from>
    <xdr:ext cx="2166873" cy="964075"/>
    <xdr:pic>
      <xdr:nvPicPr>
        <xdr:cNvPr id="76" name="9b">
          <a:extLst>
            <a:ext uri="{FF2B5EF4-FFF2-40B4-BE49-F238E27FC236}">
              <a16:creationId xmlns:a16="http://schemas.microsoft.com/office/drawing/2014/main" id="{00000000-0008-0000-02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62800231"/>
          <a:ext cx="2166873" cy="964075"/>
        </a:xfrm>
        <a:prstGeom prst="rect">
          <a:avLst/>
        </a:prstGeom>
      </xdr:spPr>
    </xdr:pic>
    <xdr:clientData fLocksWithSheet="0"/>
  </xdr:oneCellAnchor>
  <xdr:oneCellAnchor>
    <xdr:from>
      <xdr:col>5</xdr:col>
      <xdr:colOff>35307</xdr:colOff>
      <xdr:row>364</xdr:row>
      <xdr:rowOff>9526</xdr:rowOff>
    </xdr:from>
    <xdr:ext cx="2166873" cy="964075"/>
    <xdr:pic>
      <xdr:nvPicPr>
        <xdr:cNvPr id="77" name="9b">
          <a:extLst>
            <a:ext uri="{FF2B5EF4-FFF2-40B4-BE49-F238E27FC236}">
              <a16:creationId xmlns:a16="http://schemas.microsoft.com/office/drawing/2014/main" id="{00000000-0008-0000-02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3207" y="64038481"/>
          <a:ext cx="2166873" cy="964075"/>
        </a:xfrm>
        <a:prstGeom prst="rect">
          <a:avLst/>
        </a:prstGeom>
      </xdr:spPr>
    </xdr:pic>
    <xdr:clientData fLocksWithSheet="0"/>
  </xdr:oneCellAnchor>
  <xdr:twoCellAnchor editAs="oneCell">
    <xdr:from>
      <xdr:col>13</xdr:col>
      <xdr:colOff>171450</xdr:colOff>
      <xdr:row>5</xdr:row>
      <xdr:rowOff>19050</xdr:rowOff>
    </xdr:from>
    <xdr:to>
      <xdr:col>16</xdr:col>
      <xdr:colOff>390525</xdr:colOff>
      <xdr:row>8</xdr:row>
      <xdr:rowOff>219075</xdr:rowOff>
    </xdr:to>
    <xdr:pic>
      <xdr:nvPicPr>
        <xdr:cNvPr id="126" name="Picture 125">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62875" y="952500"/>
          <a:ext cx="1990725" cy="733425"/>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171450</xdr:colOff>
      <xdr:row>11</xdr:row>
      <xdr:rowOff>19050</xdr:rowOff>
    </xdr:from>
    <xdr:to>
      <xdr:col>16</xdr:col>
      <xdr:colOff>390525</xdr:colOff>
      <xdr:row>14</xdr:row>
      <xdr:rowOff>219075</xdr:rowOff>
    </xdr:to>
    <xdr:pic>
      <xdr:nvPicPr>
        <xdr:cNvPr id="127" name="Picture 126">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62875" y="2114550"/>
          <a:ext cx="19907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190500</xdr:colOff>
      <xdr:row>17</xdr:row>
      <xdr:rowOff>19050</xdr:rowOff>
    </xdr:from>
    <xdr:to>
      <xdr:col>16</xdr:col>
      <xdr:colOff>409575</xdr:colOff>
      <xdr:row>20</xdr:row>
      <xdr:rowOff>219075</xdr:rowOff>
    </xdr:to>
    <xdr:pic>
      <xdr:nvPicPr>
        <xdr:cNvPr id="128" name="Picture 127">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81925" y="3276600"/>
          <a:ext cx="19907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200025</xdr:colOff>
      <xdr:row>23</xdr:row>
      <xdr:rowOff>28575</xdr:rowOff>
    </xdr:from>
    <xdr:to>
      <xdr:col>16</xdr:col>
      <xdr:colOff>419100</xdr:colOff>
      <xdr:row>27</xdr:row>
      <xdr:rowOff>0</xdr:rowOff>
    </xdr:to>
    <xdr:pic>
      <xdr:nvPicPr>
        <xdr:cNvPr id="129" name="Picture 128">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91450" y="4448175"/>
          <a:ext cx="19907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209550</xdr:colOff>
      <xdr:row>29</xdr:row>
      <xdr:rowOff>0</xdr:rowOff>
    </xdr:from>
    <xdr:to>
      <xdr:col>16</xdr:col>
      <xdr:colOff>428625</xdr:colOff>
      <xdr:row>32</xdr:row>
      <xdr:rowOff>200025</xdr:rowOff>
    </xdr:to>
    <xdr:pic>
      <xdr:nvPicPr>
        <xdr:cNvPr id="130" name="Picture 129">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00975" y="5581650"/>
          <a:ext cx="19907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219075</xdr:colOff>
      <xdr:row>35</xdr:row>
      <xdr:rowOff>9525</xdr:rowOff>
    </xdr:from>
    <xdr:to>
      <xdr:col>16</xdr:col>
      <xdr:colOff>438150</xdr:colOff>
      <xdr:row>38</xdr:row>
      <xdr:rowOff>209550</xdr:rowOff>
    </xdr:to>
    <xdr:pic>
      <xdr:nvPicPr>
        <xdr:cNvPr id="131" name="Picture 13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0" y="6753225"/>
          <a:ext cx="19907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243728</xdr:colOff>
      <xdr:row>41</xdr:row>
      <xdr:rowOff>11207</xdr:rowOff>
    </xdr:from>
    <xdr:to>
      <xdr:col>16</xdr:col>
      <xdr:colOff>462803</xdr:colOff>
      <xdr:row>44</xdr:row>
      <xdr:rowOff>211232</xdr:rowOff>
    </xdr:to>
    <xdr:pic>
      <xdr:nvPicPr>
        <xdr:cNvPr id="132" name="Picture 13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52522" y="7799295"/>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243728</xdr:colOff>
      <xdr:row>47</xdr:row>
      <xdr:rowOff>11207</xdr:rowOff>
    </xdr:from>
    <xdr:to>
      <xdr:col>16</xdr:col>
      <xdr:colOff>462803</xdr:colOff>
      <xdr:row>50</xdr:row>
      <xdr:rowOff>211232</xdr:rowOff>
    </xdr:to>
    <xdr:pic>
      <xdr:nvPicPr>
        <xdr:cNvPr id="133" name="Picture 13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52522" y="8942295"/>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262778</xdr:colOff>
      <xdr:row>53</xdr:row>
      <xdr:rowOff>11207</xdr:rowOff>
    </xdr:from>
    <xdr:to>
      <xdr:col>16</xdr:col>
      <xdr:colOff>481853</xdr:colOff>
      <xdr:row>56</xdr:row>
      <xdr:rowOff>211232</xdr:rowOff>
    </xdr:to>
    <xdr:pic>
      <xdr:nvPicPr>
        <xdr:cNvPr id="134" name="Picture 13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1572" y="10085295"/>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261097</xdr:colOff>
      <xdr:row>59</xdr:row>
      <xdr:rowOff>20732</xdr:rowOff>
    </xdr:from>
    <xdr:to>
      <xdr:col>16</xdr:col>
      <xdr:colOff>480172</xdr:colOff>
      <xdr:row>62</xdr:row>
      <xdr:rowOff>216274</xdr:rowOff>
    </xdr:to>
    <xdr:pic>
      <xdr:nvPicPr>
        <xdr:cNvPr id="135" name="Picture 13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69891" y="11316261"/>
          <a:ext cx="2000810" cy="722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270622</xdr:colOff>
      <xdr:row>65</xdr:row>
      <xdr:rowOff>25774</xdr:rowOff>
    </xdr:from>
    <xdr:to>
      <xdr:col>16</xdr:col>
      <xdr:colOff>489697</xdr:colOff>
      <xdr:row>69</xdr:row>
      <xdr:rowOff>1682</xdr:rowOff>
    </xdr:to>
    <xdr:pic>
      <xdr:nvPicPr>
        <xdr:cNvPr id="136" name="Picture 13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9416" y="12542745"/>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246530</xdr:colOff>
      <xdr:row>71</xdr:row>
      <xdr:rowOff>24093</xdr:rowOff>
    </xdr:from>
    <xdr:to>
      <xdr:col>16</xdr:col>
      <xdr:colOff>465605</xdr:colOff>
      <xdr:row>75</xdr:row>
      <xdr:rowOff>1</xdr:rowOff>
    </xdr:to>
    <xdr:pic>
      <xdr:nvPicPr>
        <xdr:cNvPr id="137" name="Picture 136">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55324" y="13684064"/>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239246</xdr:colOff>
      <xdr:row>77</xdr:row>
      <xdr:rowOff>6724</xdr:rowOff>
    </xdr:from>
    <xdr:to>
      <xdr:col>16</xdr:col>
      <xdr:colOff>458321</xdr:colOff>
      <xdr:row>80</xdr:row>
      <xdr:rowOff>206750</xdr:rowOff>
    </xdr:to>
    <xdr:pic>
      <xdr:nvPicPr>
        <xdr:cNvPr id="138" name="Picture 137">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8040" y="14888136"/>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228041</xdr:colOff>
      <xdr:row>83</xdr:row>
      <xdr:rowOff>17930</xdr:rowOff>
    </xdr:from>
    <xdr:to>
      <xdr:col>16</xdr:col>
      <xdr:colOff>447116</xdr:colOff>
      <xdr:row>86</xdr:row>
      <xdr:rowOff>217956</xdr:rowOff>
    </xdr:to>
    <xdr:pic>
      <xdr:nvPicPr>
        <xdr:cNvPr id="139" name="Picture 138">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6835" y="16120783"/>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202267</xdr:colOff>
      <xdr:row>89</xdr:row>
      <xdr:rowOff>17931</xdr:rowOff>
    </xdr:from>
    <xdr:to>
      <xdr:col>16</xdr:col>
      <xdr:colOff>421342</xdr:colOff>
      <xdr:row>92</xdr:row>
      <xdr:rowOff>217956</xdr:rowOff>
    </xdr:to>
    <xdr:pic>
      <xdr:nvPicPr>
        <xdr:cNvPr id="140" name="Picture 139">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1061" y="17342225"/>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234204</xdr:colOff>
      <xdr:row>95</xdr:row>
      <xdr:rowOff>27456</xdr:rowOff>
    </xdr:from>
    <xdr:to>
      <xdr:col>16</xdr:col>
      <xdr:colOff>453279</xdr:colOff>
      <xdr:row>98</xdr:row>
      <xdr:rowOff>222998</xdr:rowOff>
    </xdr:to>
    <xdr:pic>
      <xdr:nvPicPr>
        <xdr:cNvPr id="141" name="Picture 140">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2998" y="18573191"/>
          <a:ext cx="2000810" cy="722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266140</xdr:colOff>
      <xdr:row>101</xdr:row>
      <xdr:rowOff>21291</xdr:rowOff>
    </xdr:from>
    <xdr:to>
      <xdr:col>16</xdr:col>
      <xdr:colOff>485215</xdr:colOff>
      <xdr:row>104</xdr:row>
      <xdr:rowOff>221316</xdr:rowOff>
    </xdr:to>
    <xdr:pic>
      <xdr:nvPicPr>
        <xdr:cNvPr id="142" name="Picture 14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4934" y="19788467"/>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286871</xdr:colOff>
      <xdr:row>107</xdr:row>
      <xdr:rowOff>19611</xdr:rowOff>
    </xdr:from>
    <xdr:to>
      <xdr:col>16</xdr:col>
      <xdr:colOff>505946</xdr:colOff>
      <xdr:row>110</xdr:row>
      <xdr:rowOff>219637</xdr:rowOff>
    </xdr:to>
    <xdr:pic>
      <xdr:nvPicPr>
        <xdr:cNvPr id="143" name="Picture 142">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95665" y="21008229"/>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301999</xdr:colOff>
      <xdr:row>113</xdr:row>
      <xdr:rowOff>13448</xdr:rowOff>
    </xdr:from>
    <xdr:to>
      <xdr:col>16</xdr:col>
      <xdr:colOff>521074</xdr:colOff>
      <xdr:row>116</xdr:row>
      <xdr:rowOff>213474</xdr:rowOff>
    </xdr:to>
    <xdr:pic>
      <xdr:nvPicPr>
        <xdr:cNvPr id="144" name="Picture 143">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10793" y="22223507"/>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268382</xdr:colOff>
      <xdr:row>119</xdr:row>
      <xdr:rowOff>24654</xdr:rowOff>
    </xdr:from>
    <xdr:to>
      <xdr:col>16</xdr:col>
      <xdr:colOff>487457</xdr:colOff>
      <xdr:row>123</xdr:row>
      <xdr:rowOff>562</xdr:rowOff>
    </xdr:to>
    <xdr:pic>
      <xdr:nvPicPr>
        <xdr:cNvPr id="145" name="Picture 144">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7176" y="23377713"/>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253815</xdr:colOff>
      <xdr:row>125</xdr:row>
      <xdr:rowOff>13448</xdr:rowOff>
    </xdr:from>
    <xdr:to>
      <xdr:col>16</xdr:col>
      <xdr:colOff>472890</xdr:colOff>
      <xdr:row>128</xdr:row>
      <xdr:rowOff>213474</xdr:rowOff>
    </xdr:to>
    <xdr:pic>
      <xdr:nvPicPr>
        <xdr:cNvPr id="146" name="Picture 14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62609" y="24587948"/>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269674</xdr:colOff>
      <xdr:row>131</xdr:row>
      <xdr:rowOff>19075</xdr:rowOff>
    </xdr:from>
    <xdr:to>
      <xdr:col>16</xdr:col>
      <xdr:colOff>488749</xdr:colOff>
      <xdr:row>134</xdr:row>
      <xdr:rowOff>222413</xdr:rowOff>
    </xdr:to>
    <xdr:pic>
      <xdr:nvPicPr>
        <xdr:cNvPr id="147" name="Picture 146">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8261" y="26473727"/>
          <a:ext cx="1983271" cy="741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295764</xdr:colOff>
      <xdr:row>137</xdr:row>
      <xdr:rowOff>19733</xdr:rowOff>
    </xdr:from>
    <xdr:to>
      <xdr:col>16</xdr:col>
      <xdr:colOff>514839</xdr:colOff>
      <xdr:row>140</xdr:row>
      <xdr:rowOff>227554</xdr:rowOff>
    </xdr:to>
    <xdr:pic>
      <xdr:nvPicPr>
        <xdr:cNvPr id="148" name="Picture 147">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4351" y="27725059"/>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297006</xdr:colOff>
      <xdr:row>143</xdr:row>
      <xdr:rowOff>15130</xdr:rowOff>
    </xdr:from>
    <xdr:to>
      <xdr:col>16</xdr:col>
      <xdr:colOff>516081</xdr:colOff>
      <xdr:row>146</xdr:row>
      <xdr:rowOff>217104</xdr:rowOff>
    </xdr:to>
    <xdr:pic>
      <xdr:nvPicPr>
        <xdr:cNvPr id="149" name="Picture 148">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5593" y="28971130"/>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294594</xdr:colOff>
      <xdr:row>149</xdr:row>
      <xdr:rowOff>25529</xdr:rowOff>
    </xdr:from>
    <xdr:to>
      <xdr:col>16</xdr:col>
      <xdr:colOff>513669</xdr:colOff>
      <xdr:row>153</xdr:row>
      <xdr:rowOff>1436</xdr:rowOff>
    </xdr:to>
    <xdr:pic>
      <xdr:nvPicPr>
        <xdr:cNvPr id="150" name="Picture 149">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3181" y="30232203"/>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286311</xdr:colOff>
      <xdr:row>155</xdr:row>
      <xdr:rowOff>13349</xdr:rowOff>
    </xdr:from>
    <xdr:to>
      <xdr:col>16</xdr:col>
      <xdr:colOff>505386</xdr:colOff>
      <xdr:row>158</xdr:row>
      <xdr:rowOff>221170</xdr:rowOff>
    </xdr:to>
    <xdr:pic>
      <xdr:nvPicPr>
        <xdr:cNvPr id="151" name="Picture 150">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64898" y="31470697"/>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297078</xdr:colOff>
      <xdr:row>161</xdr:row>
      <xdr:rowOff>17735</xdr:rowOff>
    </xdr:from>
    <xdr:to>
      <xdr:col>16</xdr:col>
      <xdr:colOff>516153</xdr:colOff>
      <xdr:row>164</xdr:row>
      <xdr:rowOff>225555</xdr:rowOff>
    </xdr:to>
    <xdr:pic>
      <xdr:nvPicPr>
        <xdr:cNvPr id="152" name="Picture 151">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5665" y="32725757"/>
          <a:ext cx="1983271" cy="746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306604</xdr:colOff>
      <xdr:row>167</xdr:row>
      <xdr:rowOff>18976</xdr:rowOff>
    </xdr:from>
    <xdr:to>
      <xdr:col>16</xdr:col>
      <xdr:colOff>525679</xdr:colOff>
      <xdr:row>170</xdr:row>
      <xdr:rowOff>222313</xdr:rowOff>
    </xdr:to>
    <xdr:pic>
      <xdr:nvPicPr>
        <xdr:cNvPr id="153" name="Picture 152">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85191" y="33903128"/>
          <a:ext cx="1983271" cy="74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307846</xdr:colOff>
      <xdr:row>173</xdr:row>
      <xdr:rowOff>17686</xdr:rowOff>
    </xdr:from>
    <xdr:to>
      <xdr:col>16</xdr:col>
      <xdr:colOff>526921</xdr:colOff>
      <xdr:row>176</xdr:row>
      <xdr:rowOff>219660</xdr:rowOff>
    </xdr:to>
    <xdr:pic>
      <xdr:nvPicPr>
        <xdr:cNvPr id="154" name="Picture 153">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86433" y="35152512"/>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300806</xdr:colOff>
      <xdr:row>179</xdr:row>
      <xdr:rowOff>15030</xdr:rowOff>
    </xdr:from>
    <xdr:to>
      <xdr:col>16</xdr:col>
      <xdr:colOff>519881</xdr:colOff>
      <xdr:row>182</xdr:row>
      <xdr:rowOff>217004</xdr:rowOff>
    </xdr:to>
    <xdr:pic>
      <xdr:nvPicPr>
        <xdr:cNvPr id="155" name="Picture 154">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9393" y="36400530"/>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270623</xdr:colOff>
      <xdr:row>185</xdr:row>
      <xdr:rowOff>26893</xdr:rowOff>
    </xdr:from>
    <xdr:to>
      <xdr:col>16</xdr:col>
      <xdr:colOff>489698</xdr:colOff>
      <xdr:row>189</xdr:row>
      <xdr:rowOff>2801</xdr:rowOff>
    </xdr:to>
    <xdr:pic>
      <xdr:nvPicPr>
        <xdr:cNvPr id="156" name="Picture 15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79417" y="36737364"/>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262341</xdr:colOff>
      <xdr:row>191</xdr:row>
      <xdr:rowOff>6917</xdr:rowOff>
    </xdr:from>
    <xdr:to>
      <xdr:col>16</xdr:col>
      <xdr:colOff>481416</xdr:colOff>
      <xdr:row>194</xdr:row>
      <xdr:rowOff>214738</xdr:rowOff>
    </xdr:to>
    <xdr:pic>
      <xdr:nvPicPr>
        <xdr:cNvPr id="157" name="Picture 156">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0928" y="38893765"/>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273108</xdr:colOff>
      <xdr:row>197</xdr:row>
      <xdr:rowOff>19586</xdr:rowOff>
    </xdr:from>
    <xdr:to>
      <xdr:col>16</xdr:col>
      <xdr:colOff>492183</xdr:colOff>
      <xdr:row>200</xdr:row>
      <xdr:rowOff>227407</xdr:rowOff>
    </xdr:to>
    <xdr:pic>
      <xdr:nvPicPr>
        <xdr:cNvPr id="158" name="Picture 157">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51695" y="40157108"/>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274351</xdr:colOff>
      <xdr:row>203</xdr:row>
      <xdr:rowOff>16930</xdr:rowOff>
    </xdr:from>
    <xdr:to>
      <xdr:col>16</xdr:col>
      <xdr:colOff>493426</xdr:colOff>
      <xdr:row>206</xdr:row>
      <xdr:rowOff>212472</xdr:rowOff>
    </xdr:to>
    <xdr:pic>
      <xdr:nvPicPr>
        <xdr:cNvPr id="159" name="Picture 158">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52938" y="41405126"/>
          <a:ext cx="1983271" cy="733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259027</xdr:colOff>
      <xdr:row>209</xdr:row>
      <xdr:rowOff>7356</xdr:rowOff>
    </xdr:from>
    <xdr:to>
      <xdr:col>16</xdr:col>
      <xdr:colOff>478102</xdr:colOff>
      <xdr:row>212</xdr:row>
      <xdr:rowOff>209331</xdr:rowOff>
    </xdr:to>
    <xdr:pic>
      <xdr:nvPicPr>
        <xdr:cNvPr id="160" name="Picture 159">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7614" y="42646226"/>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251987</xdr:colOff>
      <xdr:row>215</xdr:row>
      <xdr:rowOff>12984</xdr:rowOff>
    </xdr:from>
    <xdr:to>
      <xdr:col>16</xdr:col>
      <xdr:colOff>471062</xdr:colOff>
      <xdr:row>218</xdr:row>
      <xdr:rowOff>218856</xdr:rowOff>
    </xdr:to>
    <xdr:pic>
      <xdr:nvPicPr>
        <xdr:cNvPr id="161" name="Picture 160">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0574" y="43827984"/>
          <a:ext cx="1983271" cy="744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260294</xdr:colOff>
      <xdr:row>221</xdr:row>
      <xdr:rowOff>8769</xdr:rowOff>
    </xdr:from>
    <xdr:to>
      <xdr:col>16</xdr:col>
      <xdr:colOff>479369</xdr:colOff>
      <xdr:row>224</xdr:row>
      <xdr:rowOff>216590</xdr:rowOff>
    </xdr:to>
    <xdr:pic>
      <xdr:nvPicPr>
        <xdr:cNvPr id="162" name="Picture 161">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8881" y="45074443"/>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243729</xdr:colOff>
      <xdr:row>227</xdr:row>
      <xdr:rowOff>5358</xdr:rowOff>
    </xdr:from>
    <xdr:to>
      <xdr:col>16</xdr:col>
      <xdr:colOff>462804</xdr:colOff>
      <xdr:row>230</xdr:row>
      <xdr:rowOff>213179</xdr:rowOff>
    </xdr:to>
    <xdr:pic>
      <xdr:nvPicPr>
        <xdr:cNvPr id="163" name="Picture 162">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2316" y="46321706"/>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229649</xdr:colOff>
      <xdr:row>233</xdr:row>
      <xdr:rowOff>18026</xdr:rowOff>
    </xdr:from>
    <xdr:to>
      <xdr:col>16</xdr:col>
      <xdr:colOff>448724</xdr:colOff>
      <xdr:row>236</xdr:row>
      <xdr:rowOff>225847</xdr:rowOff>
    </xdr:to>
    <xdr:pic>
      <xdr:nvPicPr>
        <xdr:cNvPr id="164" name="Picture 163">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08236" y="47585048"/>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239174</xdr:colOff>
      <xdr:row>239</xdr:row>
      <xdr:rowOff>7089</xdr:rowOff>
    </xdr:from>
    <xdr:to>
      <xdr:col>16</xdr:col>
      <xdr:colOff>458249</xdr:colOff>
      <xdr:row>242</xdr:row>
      <xdr:rowOff>210427</xdr:rowOff>
    </xdr:to>
    <xdr:pic>
      <xdr:nvPicPr>
        <xdr:cNvPr id="165" name="Picture 164">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7761" y="48824785"/>
          <a:ext cx="1983271" cy="74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248698</xdr:colOff>
      <xdr:row>245</xdr:row>
      <xdr:rowOff>5796</xdr:rowOff>
    </xdr:from>
    <xdr:to>
      <xdr:col>16</xdr:col>
      <xdr:colOff>467773</xdr:colOff>
      <xdr:row>248</xdr:row>
      <xdr:rowOff>207771</xdr:rowOff>
    </xdr:to>
    <xdr:pic>
      <xdr:nvPicPr>
        <xdr:cNvPr id="166" name="Picture 16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7285" y="50074166"/>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249941</xdr:colOff>
      <xdr:row>251</xdr:row>
      <xdr:rowOff>11424</xdr:rowOff>
    </xdr:from>
    <xdr:to>
      <xdr:col>16</xdr:col>
      <xdr:colOff>469016</xdr:colOff>
      <xdr:row>254</xdr:row>
      <xdr:rowOff>213398</xdr:rowOff>
    </xdr:to>
    <xdr:pic>
      <xdr:nvPicPr>
        <xdr:cNvPr id="167" name="Picture 166">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8528" y="51330467"/>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250452</xdr:colOff>
      <xdr:row>257</xdr:row>
      <xdr:rowOff>4287</xdr:rowOff>
    </xdr:from>
    <xdr:to>
      <xdr:col>16</xdr:col>
      <xdr:colOff>469527</xdr:colOff>
      <xdr:row>260</xdr:row>
      <xdr:rowOff>212108</xdr:rowOff>
    </xdr:to>
    <xdr:pic>
      <xdr:nvPicPr>
        <xdr:cNvPr id="168" name="Picture 167">
          <a:extLst>
            <a:ext uri="{FF2B5EF4-FFF2-40B4-BE49-F238E27FC236}">
              <a16:creationId xmlns:a16="http://schemas.microsoft.com/office/drawing/2014/main" id="{00000000-0008-0000-0200-0000A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9039" y="52574004"/>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233886</xdr:colOff>
      <xdr:row>263</xdr:row>
      <xdr:rowOff>4286</xdr:rowOff>
    </xdr:from>
    <xdr:to>
      <xdr:col>16</xdr:col>
      <xdr:colOff>452961</xdr:colOff>
      <xdr:row>266</xdr:row>
      <xdr:rowOff>212107</xdr:rowOff>
    </xdr:to>
    <xdr:pic>
      <xdr:nvPicPr>
        <xdr:cNvPr id="169" name="Picture 168">
          <a:extLst>
            <a:ext uri="{FF2B5EF4-FFF2-40B4-BE49-F238E27FC236}">
              <a16:creationId xmlns:a16="http://schemas.microsoft.com/office/drawing/2014/main" id="{00000000-0008-0000-0200-0000A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2473" y="53750134"/>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252937</xdr:colOff>
      <xdr:row>269</xdr:row>
      <xdr:rowOff>9159</xdr:rowOff>
    </xdr:from>
    <xdr:to>
      <xdr:col>16</xdr:col>
      <xdr:colOff>472012</xdr:colOff>
      <xdr:row>272</xdr:row>
      <xdr:rowOff>216980</xdr:rowOff>
    </xdr:to>
    <xdr:pic>
      <xdr:nvPicPr>
        <xdr:cNvPr id="170" name="Picture 169">
          <a:extLst>
            <a:ext uri="{FF2B5EF4-FFF2-40B4-BE49-F238E27FC236}">
              <a16:creationId xmlns:a16="http://schemas.microsoft.com/office/drawing/2014/main" id="{00000000-0008-0000-0200-0000A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1524" y="55005681"/>
          <a:ext cx="1983271" cy="74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237614</xdr:colOff>
      <xdr:row>275</xdr:row>
      <xdr:rowOff>14786</xdr:rowOff>
    </xdr:from>
    <xdr:to>
      <xdr:col>16</xdr:col>
      <xdr:colOff>456689</xdr:colOff>
      <xdr:row>278</xdr:row>
      <xdr:rowOff>218124</xdr:rowOff>
    </xdr:to>
    <xdr:pic>
      <xdr:nvPicPr>
        <xdr:cNvPr id="171" name="Picture 170">
          <a:extLst>
            <a:ext uri="{FF2B5EF4-FFF2-40B4-BE49-F238E27FC236}">
              <a16:creationId xmlns:a16="http://schemas.microsoft.com/office/drawing/2014/main" id="{00000000-0008-0000-0200-0000A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6201" y="56261982"/>
          <a:ext cx="1983271" cy="74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247139</xdr:colOff>
      <xdr:row>281</xdr:row>
      <xdr:rowOff>5211</xdr:rowOff>
    </xdr:from>
    <xdr:to>
      <xdr:col>16</xdr:col>
      <xdr:colOff>466214</xdr:colOff>
      <xdr:row>284</xdr:row>
      <xdr:rowOff>207186</xdr:rowOff>
    </xdr:to>
    <xdr:pic>
      <xdr:nvPicPr>
        <xdr:cNvPr id="172" name="Picture 171">
          <a:extLst>
            <a:ext uri="{FF2B5EF4-FFF2-40B4-BE49-F238E27FC236}">
              <a16:creationId xmlns:a16="http://schemas.microsoft.com/office/drawing/2014/main" id="{00000000-0008-0000-0200-0000A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5726" y="57503081"/>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240098</xdr:colOff>
      <xdr:row>287</xdr:row>
      <xdr:rowOff>27406</xdr:rowOff>
    </xdr:from>
    <xdr:to>
      <xdr:col>16</xdr:col>
      <xdr:colOff>459173</xdr:colOff>
      <xdr:row>291</xdr:row>
      <xdr:rowOff>780</xdr:rowOff>
    </xdr:to>
    <xdr:pic>
      <xdr:nvPicPr>
        <xdr:cNvPr id="173" name="Picture 172">
          <a:extLst>
            <a:ext uri="{FF2B5EF4-FFF2-40B4-BE49-F238E27FC236}">
              <a16:creationId xmlns:a16="http://schemas.microsoft.com/office/drawing/2014/main" id="{00000000-0008-0000-0200-0000A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8685" y="58775949"/>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268868</xdr:colOff>
      <xdr:row>293</xdr:row>
      <xdr:rowOff>5164</xdr:rowOff>
    </xdr:from>
    <xdr:to>
      <xdr:col>16</xdr:col>
      <xdr:colOff>487943</xdr:colOff>
      <xdr:row>296</xdr:row>
      <xdr:rowOff>205189</xdr:rowOff>
    </xdr:to>
    <xdr:pic>
      <xdr:nvPicPr>
        <xdr:cNvPr id="174" name="Picture 173">
          <a:extLst>
            <a:ext uri="{FF2B5EF4-FFF2-40B4-BE49-F238E27FC236}">
              <a16:creationId xmlns:a16="http://schemas.microsoft.com/office/drawing/2014/main" id="{00000000-0008-0000-0200-0000A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7455" y="60004381"/>
          <a:ext cx="1983271" cy="738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277151</xdr:colOff>
      <xdr:row>299</xdr:row>
      <xdr:rowOff>18318</xdr:rowOff>
    </xdr:from>
    <xdr:to>
      <xdr:col>16</xdr:col>
      <xdr:colOff>496226</xdr:colOff>
      <xdr:row>302</xdr:row>
      <xdr:rowOff>226139</xdr:rowOff>
    </xdr:to>
    <xdr:pic>
      <xdr:nvPicPr>
        <xdr:cNvPr id="175" name="Picture 174">
          <a:extLst>
            <a:ext uri="{FF2B5EF4-FFF2-40B4-BE49-F238E27FC236}">
              <a16:creationId xmlns:a16="http://schemas.microsoft.com/office/drawing/2014/main" id="{00000000-0008-0000-0200-0000A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55738" y="61268209"/>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263071</xdr:colOff>
      <xdr:row>305</xdr:row>
      <xdr:rowOff>14421</xdr:rowOff>
    </xdr:from>
    <xdr:to>
      <xdr:col>16</xdr:col>
      <xdr:colOff>482146</xdr:colOff>
      <xdr:row>308</xdr:row>
      <xdr:rowOff>222242</xdr:rowOff>
    </xdr:to>
    <xdr:pic>
      <xdr:nvPicPr>
        <xdr:cNvPr id="176" name="Picture 175">
          <a:extLst>
            <a:ext uri="{FF2B5EF4-FFF2-40B4-BE49-F238E27FC236}">
              <a16:creationId xmlns:a16="http://schemas.microsoft.com/office/drawing/2014/main" id="{00000000-0008-0000-0200-0000B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1658" y="62514986"/>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247748</xdr:colOff>
      <xdr:row>311</xdr:row>
      <xdr:rowOff>15663</xdr:rowOff>
    </xdr:from>
    <xdr:to>
      <xdr:col>16</xdr:col>
      <xdr:colOff>466823</xdr:colOff>
      <xdr:row>314</xdr:row>
      <xdr:rowOff>219001</xdr:rowOff>
    </xdr:to>
    <xdr:pic>
      <xdr:nvPicPr>
        <xdr:cNvPr id="177" name="Picture 176">
          <a:extLst>
            <a:ext uri="{FF2B5EF4-FFF2-40B4-BE49-F238E27FC236}">
              <a16:creationId xmlns:a16="http://schemas.microsoft.com/office/drawing/2014/main" id="{00000000-0008-0000-0200-0000B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6335" y="63692359"/>
          <a:ext cx="1983271" cy="74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240708</xdr:colOff>
      <xdr:row>317</xdr:row>
      <xdr:rowOff>14371</xdr:rowOff>
    </xdr:from>
    <xdr:to>
      <xdr:col>16</xdr:col>
      <xdr:colOff>459783</xdr:colOff>
      <xdr:row>320</xdr:row>
      <xdr:rowOff>216346</xdr:rowOff>
    </xdr:to>
    <xdr:pic>
      <xdr:nvPicPr>
        <xdr:cNvPr id="178" name="Picture 177">
          <a:extLst>
            <a:ext uri="{FF2B5EF4-FFF2-40B4-BE49-F238E27FC236}">
              <a16:creationId xmlns:a16="http://schemas.microsoft.com/office/drawing/2014/main" id="{00000000-0008-0000-0200-0000B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9295" y="64941741"/>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250233</xdr:colOff>
      <xdr:row>323</xdr:row>
      <xdr:rowOff>11718</xdr:rowOff>
    </xdr:from>
    <xdr:to>
      <xdr:col>16</xdr:col>
      <xdr:colOff>469308</xdr:colOff>
      <xdr:row>326</xdr:row>
      <xdr:rowOff>213692</xdr:rowOff>
    </xdr:to>
    <xdr:pic>
      <xdr:nvPicPr>
        <xdr:cNvPr id="179" name="Picture 178">
          <a:extLst>
            <a:ext uri="{FF2B5EF4-FFF2-40B4-BE49-F238E27FC236}">
              <a16:creationId xmlns:a16="http://schemas.microsoft.com/office/drawing/2014/main" id="{00000000-0008-0000-0200-0000B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8820" y="66189761"/>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250256</xdr:colOff>
      <xdr:row>329</xdr:row>
      <xdr:rowOff>23581</xdr:rowOff>
    </xdr:from>
    <xdr:to>
      <xdr:col>16</xdr:col>
      <xdr:colOff>469331</xdr:colOff>
      <xdr:row>333</xdr:row>
      <xdr:rowOff>2802</xdr:rowOff>
    </xdr:to>
    <xdr:pic>
      <xdr:nvPicPr>
        <xdr:cNvPr id="180" name="Picture 179">
          <a:extLst>
            <a:ext uri="{FF2B5EF4-FFF2-40B4-BE49-F238E27FC236}">
              <a16:creationId xmlns:a16="http://schemas.microsoft.com/office/drawing/2014/main" id="{00000000-0008-0000-0200-0000B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8843" y="67452298"/>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258538</xdr:colOff>
      <xdr:row>335</xdr:row>
      <xdr:rowOff>11887</xdr:rowOff>
    </xdr:from>
    <xdr:to>
      <xdr:col>16</xdr:col>
      <xdr:colOff>477613</xdr:colOff>
      <xdr:row>338</xdr:row>
      <xdr:rowOff>219708</xdr:rowOff>
    </xdr:to>
    <xdr:pic>
      <xdr:nvPicPr>
        <xdr:cNvPr id="181" name="Picture 180">
          <a:extLst>
            <a:ext uri="{FF2B5EF4-FFF2-40B4-BE49-F238E27FC236}">
              <a16:creationId xmlns:a16="http://schemas.microsoft.com/office/drawing/2014/main" id="{00000000-0008-0000-0200-0000B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37125" y="68691278"/>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244458</xdr:colOff>
      <xdr:row>341</xdr:row>
      <xdr:rowOff>16273</xdr:rowOff>
    </xdr:from>
    <xdr:to>
      <xdr:col>16</xdr:col>
      <xdr:colOff>463533</xdr:colOff>
      <xdr:row>344</xdr:row>
      <xdr:rowOff>224094</xdr:rowOff>
    </xdr:to>
    <xdr:pic>
      <xdr:nvPicPr>
        <xdr:cNvPr id="182" name="Picture 181">
          <a:extLst>
            <a:ext uri="{FF2B5EF4-FFF2-40B4-BE49-F238E27FC236}">
              <a16:creationId xmlns:a16="http://schemas.microsoft.com/office/drawing/2014/main" id="{00000000-0008-0000-0200-0000B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23045" y="69946338"/>
          <a:ext cx="1983271" cy="746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270548</xdr:colOff>
      <xdr:row>347</xdr:row>
      <xdr:rowOff>13618</xdr:rowOff>
    </xdr:from>
    <xdr:to>
      <xdr:col>16</xdr:col>
      <xdr:colOff>489623</xdr:colOff>
      <xdr:row>350</xdr:row>
      <xdr:rowOff>216956</xdr:rowOff>
    </xdr:to>
    <xdr:pic>
      <xdr:nvPicPr>
        <xdr:cNvPr id="183" name="Picture 182">
          <a:extLst>
            <a:ext uri="{FF2B5EF4-FFF2-40B4-BE49-F238E27FC236}">
              <a16:creationId xmlns:a16="http://schemas.microsoft.com/office/drawing/2014/main" id="{00000000-0008-0000-0200-0000B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9135" y="71194357"/>
          <a:ext cx="1983271" cy="741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263509</xdr:colOff>
      <xdr:row>353</xdr:row>
      <xdr:rowOff>12326</xdr:rowOff>
    </xdr:from>
    <xdr:to>
      <xdr:col>16</xdr:col>
      <xdr:colOff>482584</xdr:colOff>
      <xdr:row>356</xdr:row>
      <xdr:rowOff>214300</xdr:rowOff>
    </xdr:to>
    <xdr:pic>
      <xdr:nvPicPr>
        <xdr:cNvPr id="184" name="Picture 183">
          <a:extLst>
            <a:ext uri="{FF2B5EF4-FFF2-40B4-BE49-F238E27FC236}">
              <a16:creationId xmlns:a16="http://schemas.microsoft.com/office/drawing/2014/main" id="{00000000-0008-0000-0200-0000B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2096" y="72443739"/>
          <a:ext cx="1983271" cy="74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264751</xdr:colOff>
      <xdr:row>359</xdr:row>
      <xdr:rowOff>1389</xdr:rowOff>
    </xdr:from>
    <xdr:to>
      <xdr:col>16</xdr:col>
      <xdr:colOff>483826</xdr:colOff>
      <xdr:row>362</xdr:row>
      <xdr:rowOff>207260</xdr:rowOff>
    </xdr:to>
    <xdr:pic>
      <xdr:nvPicPr>
        <xdr:cNvPr id="185" name="Picture 184">
          <a:extLst>
            <a:ext uri="{FF2B5EF4-FFF2-40B4-BE49-F238E27FC236}">
              <a16:creationId xmlns:a16="http://schemas.microsoft.com/office/drawing/2014/main" id="{00000000-0008-0000-0200-0000B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3338" y="73608932"/>
          <a:ext cx="1983271" cy="744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273423</xdr:colOff>
      <xdr:row>365</xdr:row>
      <xdr:rowOff>17369</xdr:rowOff>
    </xdr:from>
    <xdr:to>
      <xdr:col>16</xdr:col>
      <xdr:colOff>492498</xdr:colOff>
      <xdr:row>368</xdr:row>
      <xdr:rowOff>217394</xdr:rowOff>
    </xdr:to>
    <xdr:pic>
      <xdr:nvPicPr>
        <xdr:cNvPr id="186" name="Picture 185">
          <a:extLst>
            <a:ext uri="{FF2B5EF4-FFF2-40B4-BE49-F238E27FC236}">
              <a16:creationId xmlns:a16="http://schemas.microsoft.com/office/drawing/2014/main" id="{00000000-0008-0000-0200-0000B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82217" y="73057310"/>
          <a:ext cx="2000810" cy="726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8</xdr:row>
          <xdr:rowOff>30480</xdr:rowOff>
        </xdr:from>
        <xdr:to>
          <xdr:col>2</xdr:col>
          <xdr:colOff>266700</xdr:colOff>
          <xdr:row>8</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xdr:row>
          <xdr:rowOff>30480</xdr:rowOff>
        </xdr:from>
        <xdr:to>
          <xdr:col>2</xdr:col>
          <xdr:colOff>266700</xdr:colOff>
          <xdr:row>9</xdr:row>
          <xdr:rowOff>266700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10</xdr:row>
          <xdr:rowOff>30480</xdr:rowOff>
        </xdr:from>
        <xdr:to>
          <xdr:col>2</xdr:col>
          <xdr:colOff>266700</xdr:colOff>
          <xdr:row>10</xdr:row>
          <xdr:rowOff>266700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11</xdr:row>
          <xdr:rowOff>30480</xdr:rowOff>
        </xdr:from>
        <xdr:to>
          <xdr:col>2</xdr:col>
          <xdr:colOff>266700</xdr:colOff>
          <xdr:row>11</xdr:row>
          <xdr:rowOff>266700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30480</xdr:rowOff>
        </xdr:from>
        <xdr:to>
          <xdr:col>2</xdr:col>
          <xdr:colOff>266700</xdr:colOff>
          <xdr:row>12</xdr:row>
          <xdr:rowOff>266700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30480</xdr:rowOff>
        </xdr:from>
        <xdr:to>
          <xdr:col>2</xdr:col>
          <xdr:colOff>266700</xdr:colOff>
          <xdr:row>13</xdr:row>
          <xdr:rowOff>266700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30480</xdr:rowOff>
        </xdr:from>
        <xdr:to>
          <xdr:col>2</xdr:col>
          <xdr:colOff>266700</xdr:colOff>
          <xdr:row>14</xdr:row>
          <xdr:rowOff>266700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30480</xdr:rowOff>
        </xdr:from>
        <xdr:to>
          <xdr:col>2</xdr:col>
          <xdr:colOff>266700</xdr:colOff>
          <xdr:row>15</xdr:row>
          <xdr:rowOff>266700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30480</xdr:rowOff>
        </xdr:from>
        <xdr:to>
          <xdr:col>2</xdr:col>
          <xdr:colOff>266700</xdr:colOff>
          <xdr:row>16</xdr:row>
          <xdr:rowOff>266700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30480</xdr:rowOff>
        </xdr:from>
        <xdr:to>
          <xdr:col>2</xdr:col>
          <xdr:colOff>266700</xdr:colOff>
          <xdr:row>17</xdr:row>
          <xdr:rowOff>266700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30480</xdr:rowOff>
        </xdr:from>
        <xdr:to>
          <xdr:col>2</xdr:col>
          <xdr:colOff>266700</xdr:colOff>
          <xdr:row>18</xdr:row>
          <xdr:rowOff>266700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30480</xdr:rowOff>
        </xdr:from>
        <xdr:to>
          <xdr:col>2</xdr:col>
          <xdr:colOff>266700</xdr:colOff>
          <xdr:row>19</xdr:row>
          <xdr:rowOff>266700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30480</xdr:rowOff>
        </xdr:from>
        <xdr:to>
          <xdr:col>2</xdr:col>
          <xdr:colOff>266700</xdr:colOff>
          <xdr:row>20</xdr:row>
          <xdr:rowOff>266700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xdr:row>
          <xdr:rowOff>30480</xdr:rowOff>
        </xdr:from>
        <xdr:to>
          <xdr:col>2</xdr:col>
          <xdr:colOff>266700</xdr:colOff>
          <xdr:row>21</xdr:row>
          <xdr:rowOff>266700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30480</xdr:rowOff>
        </xdr:from>
        <xdr:to>
          <xdr:col>2</xdr:col>
          <xdr:colOff>266700</xdr:colOff>
          <xdr:row>22</xdr:row>
          <xdr:rowOff>266700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30480</xdr:rowOff>
        </xdr:from>
        <xdr:to>
          <xdr:col>2</xdr:col>
          <xdr:colOff>266700</xdr:colOff>
          <xdr:row>23</xdr:row>
          <xdr:rowOff>266700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30480</xdr:rowOff>
        </xdr:from>
        <xdr:to>
          <xdr:col>2</xdr:col>
          <xdr:colOff>266700</xdr:colOff>
          <xdr:row>24</xdr:row>
          <xdr:rowOff>266700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30480</xdr:rowOff>
        </xdr:from>
        <xdr:to>
          <xdr:col>2</xdr:col>
          <xdr:colOff>266700</xdr:colOff>
          <xdr:row>25</xdr:row>
          <xdr:rowOff>266700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30480</xdr:rowOff>
        </xdr:from>
        <xdr:to>
          <xdr:col>2</xdr:col>
          <xdr:colOff>266700</xdr:colOff>
          <xdr:row>26</xdr:row>
          <xdr:rowOff>266700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xdr:row>
          <xdr:rowOff>30480</xdr:rowOff>
        </xdr:from>
        <xdr:to>
          <xdr:col>2</xdr:col>
          <xdr:colOff>266700</xdr:colOff>
          <xdr:row>27</xdr:row>
          <xdr:rowOff>266700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xdr:row>
          <xdr:rowOff>30480</xdr:rowOff>
        </xdr:from>
        <xdr:to>
          <xdr:col>2</xdr:col>
          <xdr:colOff>266700</xdr:colOff>
          <xdr:row>28</xdr:row>
          <xdr:rowOff>266700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30480</xdr:rowOff>
        </xdr:from>
        <xdr:to>
          <xdr:col>2</xdr:col>
          <xdr:colOff>266700</xdr:colOff>
          <xdr:row>29</xdr:row>
          <xdr:rowOff>266700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30</xdr:row>
          <xdr:rowOff>30480</xdr:rowOff>
        </xdr:from>
        <xdr:to>
          <xdr:col>2</xdr:col>
          <xdr:colOff>266700</xdr:colOff>
          <xdr:row>30</xdr:row>
          <xdr:rowOff>266700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31</xdr:row>
          <xdr:rowOff>30480</xdr:rowOff>
        </xdr:from>
        <xdr:to>
          <xdr:col>2</xdr:col>
          <xdr:colOff>266700</xdr:colOff>
          <xdr:row>31</xdr:row>
          <xdr:rowOff>266700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xdr:row>
          <xdr:rowOff>30480</xdr:rowOff>
        </xdr:from>
        <xdr:to>
          <xdr:col>2</xdr:col>
          <xdr:colOff>266700</xdr:colOff>
          <xdr:row>32</xdr:row>
          <xdr:rowOff>266700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33</xdr:row>
          <xdr:rowOff>30480</xdr:rowOff>
        </xdr:from>
        <xdr:to>
          <xdr:col>2</xdr:col>
          <xdr:colOff>266700</xdr:colOff>
          <xdr:row>33</xdr:row>
          <xdr:rowOff>266700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34</xdr:row>
          <xdr:rowOff>30480</xdr:rowOff>
        </xdr:from>
        <xdr:to>
          <xdr:col>2</xdr:col>
          <xdr:colOff>266700</xdr:colOff>
          <xdr:row>34</xdr:row>
          <xdr:rowOff>266700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35</xdr:row>
          <xdr:rowOff>30480</xdr:rowOff>
        </xdr:from>
        <xdr:to>
          <xdr:col>2</xdr:col>
          <xdr:colOff>266700</xdr:colOff>
          <xdr:row>35</xdr:row>
          <xdr:rowOff>266700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36</xdr:row>
          <xdr:rowOff>30480</xdr:rowOff>
        </xdr:from>
        <xdr:to>
          <xdr:col>2</xdr:col>
          <xdr:colOff>266700</xdr:colOff>
          <xdr:row>36</xdr:row>
          <xdr:rowOff>266700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37</xdr:row>
          <xdr:rowOff>30480</xdr:rowOff>
        </xdr:from>
        <xdr:to>
          <xdr:col>2</xdr:col>
          <xdr:colOff>266700</xdr:colOff>
          <xdr:row>37</xdr:row>
          <xdr:rowOff>266700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38</xdr:row>
          <xdr:rowOff>30480</xdr:rowOff>
        </xdr:from>
        <xdr:to>
          <xdr:col>2</xdr:col>
          <xdr:colOff>266700</xdr:colOff>
          <xdr:row>38</xdr:row>
          <xdr:rowOff>266700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39</xdr:row>
          <xdr:rowOff>30480</xdr:rowOff>
        </xdr:from>
        <xdr:to>
          <xdr:col>2</xdr:col>
          <xdr:colOff>266700</xdr:colOff>
          <xdr:row>39</xdr:row>
          <xdr:rowOff>266700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40</xdr:row>
          <xdr:rowOff>30480</xdr:rowOff>
        </xdr:from>
        <xdr:to>
          <xdr:col>2</xdr:col>
          <xdr:colOff>266700</xdr:colOff>
          <xdr:row>40</xdr:row>
          <xdr:rowOff>266700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41</xdr:row>
          <xdr:rowOff>30480</xdr:rowOff>
        </xdr:from>
        <xdr:to>
          <xdr:col>2</xdr:col>
          <xdr:colOff>266700</xdr:colOff>
          <xdr:row>41</xdr:row>
          <xdr:rowOff>266700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42</xdr:row>
          <xdr:rowOff>30480</xdr:rowOff>
        </xdr:from>
        <xdr:to>
          <xdr:col>2</xdr:col>
          <xdr:colOff>266700</xdr:colOff>
          <xdr:row>42</xdr:row>
          <xdr:rowOff>266700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43</xdr:row>
          <xdr:rowOff>30480</xdr:rowOff>
        </xdr:from>
        <xdr:to>
          <xdr:col>2</xdr:col>
          <xdr:colOff>266700</xdr:colOff>
          <xdr:row>43</xdr:row>
          <xdr:rowOff>266700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3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44</xdr:row>
          <xdr:rowOff>30480</xdr:rowOff>
        </xdr:from>
        <xdr:to>
          <xdr:col>2</xdr:col>
          <xdr:colOff>266700</xdr:colOff>
          <xdr:row>44</xdr:row>
          <xdr:rowOff>266700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3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45</xdr:row>
          <xdr:rowOff>30480</xdr:rowOff>
        </xdr:from>
        <xdr:to>
          <xdr:col>2</xdr:col>
          <xdr:colOff>266700</xdr:colOff>
          <xdr:row>45</xdr:row>
          <xdr:rowOff>266700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46</xdr:row>
          <xdr:rowOff>30480</xdr:rowOff>
        </xdr:from>
        <xdr:to>
          <xdr:col>2</xdr:col>
          <xdr:colOff>266700</xdr:colOff>
          <xdr:row>46</xdr:row>
          <xdr:rowOff>266700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3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47</xdr:row>
          <xdr:rowOff>30480</xdr:rowOff>
        </xdr:from>
        <xdr:to>
          <xdr:col>2</xdr:col>
          <xdr:colOff>266700</xdr:colOff>
          <xdr:row>47</xdr:row>
          <xdr:rowOff>266700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3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48</xdr:row>
          <xdr:rowOff>30480</xdr:rowOff>
        </xdr:from>
        <xdr:to>
          <xdr:col>2</xdr:col>
          <xdr:colOff>266700</xdr:colOff>
          <xdr:row>48</xdr:row>
          <xdr:rowOff>266700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3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49</xdr:row>
          <xdr:rowOff>30480</xdr:rowOff>
        </xdr:from>
        <xdr:to>
          <xdr:col>2</xdr:col>
          <xdr:colOff>266700</xdr:colOff>
          <xdr:row>49</xdr:row>
          <xdr:rowOff>266700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3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50</xdr:row>
          <xdr:rowOff>30480</xdr:rowOff>
        </xdr:from>
        <xdr:to>
          <xdr:col>2</xdr:col>
          <xdr:colOff>266700</xdr:colOff>
          <xdr:row>50</xdr:row>
          <xdr:rowOff>266700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3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51</xdr:row>
          <xdr:rowOff>30480</xdr:rowOff>
        </xdr:from>
        <xdr:to>
          <xdr:col>2</xdr:col>
          <xdr:colOff>266700</xdr:colOff>
          <xdr:row>51</xdr:row>
          <xdr:rowOff>266700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3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52</xdr:row>
          <xdr:rowOff>30480</xdr:rowOff>
        </xdr:from>
        <xdr:to>
          <xdr:col>2</xdr:col>
          <xdr:colOff>266700</xdr:colOff>
          <xdr:row>52</xdr:row>
          <xdr:rowOff>266700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3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53</xdr:row>
          <xdr:rowOff>30480</xdr:rowOff>
        </xdr:from>
        <xdr:to>
          <xdr:col>2</xdr:col>
          <xdr:colOff>266700</xdr:colOff>
          <xdr:row>53</xdr:row>
          <xdr:rowOff>266700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3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54</xdr:row>
          <xdr:rowOff>30480</xdr:rowOff>
        </xdr:from>
        <xdr:to>
          <xdr:col>2</xdr:col>
          <xdr:colOff>266700</xdr:colOff>
          <xdr:row>54</xdr:row>
          <xdr:rowOff>266700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3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55</xdr:row>
          <xdr:rowOff>30480</xdr:rowOff>
        </xdr:from>
        <xdr:to>
          <xdr:col>2</xdr:col>
          <xdr:colOff>266700</xdr:colOff>
          <xdr:row>55</xdr:row>
          <xdr:rowOff>266700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3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56</xdr:row>
          <xdr:rowOff>30480</xdr:rowOff>
        </xdr:from>
        <xdr:to>
          <xdr:col>2</xdr:col>
          <xdr:colOff>266700</xdr:colOff>
          <xdr:row>56</xdr:row>
          <xdr:rowOff>266700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3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57</xdr:row>
          <xdr:rowOff>30480</xdr:rowOff>
        </xdr:from>
        <xdr:to>
          <xdr:col>2</xdr:col>
          <xdr:colOff>266700</xdr:colOff>
          <xdr:row>57</xdr:row>
          <xdr:rowOff>266700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3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58</xdr:row>
          <xdr:rowOff>30480</xdr:rowOff>
        </xdr:from>
        <xdr:to>
          <xdr:col>2</xdr:col>
          <xdr:colOff>266700</xdr:colOff>
          <xdr:row>58</xdr:row>
          <xdr:rowOff>266700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59</xdr:row>
          <xdr:rowOff>30480</xdr:rowOff>
        </xdr:from>
        <xdr:to>
          <xdr:col>2</xdr:col>
          <xdr:colOff>266700</xdr:colOff>
          <xdr:row>59</xdr:row>
          <xdr:rowOff>266700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60</xdr:row>
          <xdr:rowOff>30480</xdr:rowOff>
        </xdr:from>
        <xdr:to>
          <xdr:col>2</xdr:col>
          <xdr:colOff>266700</xdr:colOff>
          <xdr:row>60</xdr:row>
          <xdr:rowOff>266700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61</xdr:row>
          <xdr:rowOff>30480</xdr:rowOff>
        </xdr:from>
        <xdr:to>
          <xdr:col>2</xdr:col>
          <xdr:colOff>266700</xdr:colOff>
          <xdr:row>61</xdr:row>
          <xdr:rowOff>266700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3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62</xdr:row>
          <xdr:rowOff>30480</xdr:rowOff>
        </xdr:from>
        <xdr:to>
          <xdr:col>2</xdr:col>
          <xdr:colOff>266700</xdr:colOff>
          <xdr:row>62</xdr:row>
          <xdr:rowOff>266700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63</xdr:row>
          <xdr:rowOff>30480</xdr:rowOff>
        </xdr:from>
        <xdr:to>
          <xdr:col>2</xdr:col>
          <xdr:colOff>266700</xdr:colOff>
          <xdr:row>63</xdr:row>
          <xdr:rowOff>266700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64</xdr:row>
          <xdr:rowOff>30480</xdr:rowOff>
        </xdr:from>
        <xdr:to>
          <xdr:col>2</xdr:col>
          <xdr:colOff>266700</xdr:colOff>
          <xdr:row>64</xdr:row>
          <xdr:rowOff>266700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3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65</xdr:row>
          <xdr:rowOff>30480</xdr:rowOff>
        </xdr:from>
        <xdr:to>
          <xdr:col>2</xdr:col>
          <xdr:colOff>266700</xdr:colOff>
          <xdr:row>65</xdr:row>
          <xdr:rowOff>266700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66</xdr:row>
          <xdr:rowOff>30480</xdr:rowOff>
        </xdr:from>
        <xdr:to>
          <xdr:col>2</xdr:col>
          <xdr:colOff>266700</xdr:colOff>
          <xdr:row>66</xdr:row>
          <xdr:rowOff>266700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67</xdr:row>
          <xdr:rowOff>30480</xdr:rowOff>
        </xdr:from>
        <xdr:to>
          <xdr:col>2</xdr:col>
          <xdr:colOff>266700</xdr:colOff>
          <xdr:row>67</xdr:row>
          <xdr:rowOff>266700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3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68</xdr:row>
          <xdr:rowOff>30480</xdr:rowOff>
        </xdr:from>
        <xdr:to>
          <xdr:col>2</xdr:col>
          <xdr:colOff>266700</xdr:colOff>
          <xdr:row>68</xdr:row>
          <xdr:rowOff>266700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1930567" cy="373313"/>
    <xdr:pic>
      <xdr:nvPicPr>
        <xdr:cNvPr id="73" name="Picture 72">
          <a:extLst>
            <a:ext uri="{FF2B5EF4-FFF2-40B4-BE49-F238E27FC236}">
              <a16:creationId xmlns:a16="http://schemas.microsoft.com/office/drawing/2014/main" id="{00000000-0008-0000-0300-00004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930567" cy="3733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930567" cy="373313"/>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930567" cy="37331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DB104-5FFD-428E-84C1-81C8B17D5380}">
  <sheetPr codeName="Sheet2">
    <pageSetUpPr fitToPage="1"/>
  </sheetPr>
  <dimension ref="A1:K65"/>
  <sheetViews>
    <sheetView showGridLines="0" tabSelected="1" showRuler="0" zoomScaleNormal="100" workbookViewId="0">
      <selection activeCell="C64" sqref="C64"/>
    </sheetView>
  </sheetViews>
  <sheetFormatPr defaultColWidth="9.109375" defaultRowHeight="20.100000000000001" customHeight="1" x14ac:dyDescent="0.3"/>
  <cols>
    <col min="1" max="1" width="10.109375" style="1" customWidth="1"/>
    <col min="2" max="2" width="21" style="1" customWidth="1"/>
    <col min="3" max="3" width="118.6640625" style="1" customWidth="1"/>
    <col min="4" max="5" width="9.109375" style="1" customWidth="1"/>
    <col min="6" max="16384" width="9.109375" style="1"/>
  </cols>
  <sheetData>
    <row r="1" spans="1:3" ht="20.100000000000001" customHeight="1" x14ac:dyDescent="0.3">
      <c r="A1" s="290" t="s">
        <v>0</v>
      </c>
      <c r="B1" s="290"/>
      <c r="C1" s="290"/>
    </row>
    <row r="2" spans="1:3" ht="20.100000000000001" customHeight="1" x14ac:dyDescent="0.3">
      <c r="A2" s="296" t="s">
        <v>1</v>
      </c>
      <c r="B2" s="296"/>
      <c r="C2" s="296"/>
    </row>
    <row r="3" spans="1:3" ht="20.100000000000001" customHeight="1" x14ac:dyDescent="0.3">
      <c r="C3" s="91"/>
    </row>
    <row r="4" spans="1:3" ht="20.100000000000001" customHeight="1" x14ac:dyDescent="0.3">
      <c r="A4" s="288" t="s">
        <v>2</v>
      </c>
      <c r="B4" s="288"/>
      <c r="C4" s="91"/>
    </row>
    <row r="5" spans="1:3" ht="20.100000000000001" customHeight="1" x14ac:dyDescent="0.3">
      <c r="A5" s="288"/>
      <c r="B5" s="288"/>
      <c r="C5" s="91"/>
    </row>
    <row r="6" spans="1:3" ht="20.100000000000001" customHeight="1" x14ac:dyDescent="0.3">
      <c r="A6" s="288"/>
      <c r="B6" s="288"/>
      <c r="C6" s="91"/>
    </row>
    <row r="7" spans="1:3" ht="6" customHeight="1" x14ac:dyDescent="0.3">
      <c r="A7" s="118"/>
      <c r="B7" s="118"/>
      <c r="C7" s="91"/>
    </row>
    <row r="8" spans="1:3" ht="19.5" customHeight="1" x14ac:dyDescent="0.3">
      <c r="A8" s="289" t="s">
        <v>3</v>
      </c>
      <c r="B8" s="289"/>
      <c r="C8" s="119" t="s">
        <v>4</v>
      </c>
    </row>
    <row r="9" spans="1:3" ht="19.5" customHeight="1" x14ac:dyDescent="0.3">
      <c r="A9" s="293" t="s">
        <v>5</v>
      </c>
      <c r="B9" s="293"/>
      <c r="C9" s="120" t="s">
        <v>6</v>
      </c>
    </row>
    <row r="10" spans="1:3" ht="19.5" customHeight="1" x14ac:dyDescent="0.3">
      <c r="A10" s="294" t="s">
        <v>7</v>
      </c>
      <c r="B10" s="294"/>
      <c r="C10" s="91" t="s">
        <v>8</v>
      </c>
    </row>
    <row r="11" spans="1:3" ht="19.5" customHeight="1" x14ac:dyDescent="0.3">
      <c r="A11" s="295" t="s">
        <v>9</v>
      </c>
      <c r="B11" s="295"/>
      <c r="C11" s="120" t="s">
        <v>10</v>
      </c>
    </row>
    <row r="12" spans="1:3" ht="19.5" customHeight="1" x14ac:dyDescent="0.3"/>
    <row r="13" spans="1:3" ht="20.100000000000001" customHeight="1" x14ac:dyDescent="0.3">
      <c r="A13" s="297" t="s">
        <v>11</v>
      </c>
      <c r="B13" s="297"/>
      <c r="C13" s="297"/>
    </row>
    <row r="14" spans="1:3" ht="20.100000000000001" customHeight="1" x14ac:dyDescent="0.3">
      <c r="A14" s="121" t="s">
        <v>12</v>
      </c>
      <c r="B14" s="121" t="s">
        <v>13</v>
      </c>
      <c r="C14" s="121" t="s">
        <v>14</v>
      </c>
    </row>
    <row r="15" spans="1:3" ht="20.100000000000001" customHeight="1" x14ac:dyDescent="0.3">
      <c r="A15" s="122" t="s">
        <v>15</v>
      </c>
      <c r="B15" s="122" t="s">
        <v>16</v>
      </c>
      <c r="C15" s="122" t="s">
        <v>17</v>
      </c>
    </row>
    <row r="16" spans="1:3" ht="20.100000000000001" customHeight="1" x14ac:dyDescent="0.3">
      <c r="A16" s="122" t="s">
        <v>15</v>
      </c>
      <c r="B16" s="122" t="s">
        <v>18</v>
      </c>
      <c r="C16" s="122" t="s">
        <v>19</v>
      </c>
    </row>
    <row r="17" spans="1:11" ht="27.6" x14ac:dyDescent="0.3">
      <c r="A17" s="122"/>
      <c r="B17" s="122" t="s">
        <v>20</v>
      </c>
      <c r="C17" s="123" t="s">
        <v>21</v>
      </c>
    </row>
    <row r="18" spans="1:11" ht="20.100000000000001" customHeight="1" x14ac:dyDescent="0.3">
      <c r="A18" s="122" t="s">
        <v>15</v>
      </c>
      <c r="B18" s="122" t="s">
        <v>22</v>
      </c>
      <c r="C18" s="122" t="s">
        <v>23</v>
      </c>
    </row>
    <row r="19" spans="1:11" ht="27.6" x14ac:dyDescent="0.3">
      <c r="A19" s="122" t="s">
        <v>15</v>
      </c>
      <c r="B19" s="122" t="s">
        <v>24</v>
      </c>
      <c r="C19" s="123" t="s">
        <v>25</v>
      </c>
    </row>
    <row r="20" spans="1:11" ht="27.6" x14ac:dyDescent="0.3">
      <c r="A20" s="122" t="s">
        <v>15</v>
      </c>
      <c r="B20" s="122" t="s">
        <v>26</v>
      </c>
      <c r="C20" s="123" t="s">
        <v>27</v>
      </c>
    </row>
    <row r="21" spans="1:11" ht="20.100000000000001" customHeight="1" x14ac:dyDescent="0.3">
      <c r="A21" s="122" t="s">
        <v>15</v>
      </c>
      <c r="B21" s="122" t="s">
        <v>28</v>
      </c>
      <c r="C21" s="122" t="s">
        <v>29</v>
      </c>
    </row>
    <row r="22" spans="1:11" ht="27.6" x14ac:dyDescent="0.3">
      <c r="A22" s="122"/>
      <c r="B22" s="122" t="s">
        <v>30</v>
      </c>
      <c r="C22" s="123" t="s">
        <v>31</v>
      </c>
    </row>
    <row r="23" spans="1:11" ht="20.100000000000001" customHeight="1" x14ac:dyDescent="0.3">
      <c r="A23" s="304" t="s">
        <v>15</v>
      </c>
      <c r="B23" s="298" t="s">
        <v>186</v>
      </c>
      <c r="C23" s="298" t="s">
        <v>187</v>
      </c>
      <c r="D23" s="13"/>
      <c r="E23" s="13"/>
      <c r="F23" s="13"/>
      <c r="G23" s="13"/>
      <c r="H23" s="13"/>
      <c r="I23" s="13"/>
      <c r="J23" s="13"/>
      <c r="K23" s="13"/>
    </row>
    <row r="24" spans="1:11" ht="20.100000000000001" customHeight="1" x14ac:dyDescent="0.3">
      <c r="A24" s="300"/>
      <c r="B24" s="300"/>
      <c r="C24" s="299"/>
      <c r="D24" s="13"/>
      <c r="E24" s="13"/>
      <c r="F24" s="13"/>
      <c r="G24" s="13"/>
      <c r="H24" s="13"/>
      <c r="I24" s="13"/>
      <c r="J24" s="13"/>
      <c r="K24" s="13"/>
    </row>
    <row r="25" spans="1:11" ht="20.100000000000001" customHeight="1" x14ac:dyDescent="0.3">
      <c r="A25" s="292" t="s">
        <v>15</v>
      </c>
      <c r="B25" s="291" t="s">
        <v>32</v>
      </c>
      <c r="C25" s="291" t="s">
        <v>33</v>
      </c>
    </row>
    <row r="26" spans="1:11" ht="20.100000000000001" customHeight="1" x14ac:dyDescent="0.3">
      <c r="A26" s="292"/>
      <c r="B26" s="291"/>
      <c r="C26" s="291"/>
    </row>
    <row r="27" spans="1:11" ht="20.100000000000001" customHeight="1" x14ac:dyDescent="0.3">
      <c r="A27" s="292" t="s">
        <v>15</v>
      </c>
      <c r="B27" s="291" t="s">
        <v>34</v>
      </c>
      <c r="C27" s="292" t="s">
        <v>35</v>
      </c>
    </row>
    <row r="28" spans="1:11" ht="20.100000000000001" customHeight="1" x14ac:dyDescent="0.3">
      <c r="A28" s="292"/>
      <c r="B28" s="291"/>
      <c r="C28" s="292"/>
    </row>
    <row r="29" spans="1:11" ht="20.100000000000001" customHeight="1" x14ac:dyDescent="0.3">
      <c r="A29" s="292"/>
      <c r="B29" s="291"/>
      <c r="C29" s="292"/>
    </row>
    <row r="30" spans="1:11" ht="20.100000000000001" customHeight="1" x14ac:dyDescent="0.3">
      <c r="A30" s="122" t="s">
        <v>15</v>
      </c>
      <c r="B30" s="122" t="s">
        <v>36</v>
      </c>
      <c r="C30" s="122" t="s">
        <v>37</v>
      </c>
    </row>
    <row r="31" spans="1:11" ht="20.100000000000001" customHeight="1" x14ac:dyDescent="0.3">
      <c r="A31" s="122" t="s">
        <v>15</v>
      </c>
      <c r="B31" s="122" t="s">
        <v>38</v>
      </c>
      <c r="C31" s="122" t="s">
        <v>39</v>
      </c>
    </row>
    <row r="32" spans="1:11" ht="20.100000000000001" customHeight="1" x14ac:dyDescent="0.3">
      <c r="A32" s="122" t="s">
        <v>15</v>
      </c>
      <c r="B32" s="122" t="s">
        <v>40</v>
      </c>
      <c r="C32" s="122" t="s">
        <v>41</v>
      </c>
    </row>
    <row r="33" spans="1:3" ht="20.100000000000001" customHeight="1" x14ac:dyDescent="0.3">
      <c r="A33" s="122"/>
      <c r="B33" s="122" t="s">
        <v>42</v>
      </c>
      <c r="C33" s="122" t="s">
        <v>43</v>
      </c>
    </row>
    <row r="34" spans="1:3" ht="20.100000000000001" customHeight="1" x14ac:dyDescent="0.3">
      <c r="A34" s="122" t="s">
        <v>15</v>
      </c>
      <c r="B34" s="122" t="s">
        <v>44</v>
      </c>
      <c r="C34" s="122" t="s">
        <v>45</v>
      </c>
    </row>
    <row r="35" spans="1:3" ht="20.100000000000001" customHeight="1" x14ac:dyDescent="0.3">
      <c r="A35" s="122"/>
      <c r="B35" s="122" t="s">
        <v>46</v>
      </c>
      <c r="C35" s="122" t="s">
        <v>47</v>
      </c>
    </row>
    <row r="36" spans="1:3" ht="32.4" customHeight="1" x14ac:dyDescent="0.3">
      <c r="A36" s="122" t="s">
        <v>15</v>
      </c>
      <c r="B36" s="122" t="s">
        <v>48</v>
      </c>
      <c r="C36" s="122" t="s">
        <v>49</v>
      </c>
    </row>
    <row r="37" spans="1:3" ht="20.100000000000001" customHeight="1" x14ac:dyDescent="0.3">
      <c r="A37" s="122"/>
      <c r="B37" s="122" t="s">
        <v>50</v>
      </c>
      <c r="C37" s="122" t="s">
        <v>51</v>
      </c>
    </row>
    <row r="38" spans="1:3" ht="20.100000000000001" customHeight="1" x14ac:dyDescent="0.3">
      <c r="A38" s="122" t="s">
        <v>15</v>
      </c>
      <c r="B38" s="122" t="s">
        <v>52</v>
      </c>
      <c r="C38" s="123" t="s">
        <v>53</v>
      </c>
    </row>
    <row r="39" spans="1:3" ht="20.100000000000001" customHeight="1" x14ac:dyDescent="0.3">
      <c r="A39" s="122" t="s">
        <v>15</v>
      </c>
      <c r="B39" s="122" t="s">
        <v>54</v>
      </c>
      <c r="C39" s="122" t="s">
        <v>55</v>
      </c>
    </row>
    <row r="40" spans="1:3" ht="20.100000000000001" customHeight="1" x14ac:dyDescent="0.3">
      <c r="A40" s="122" t="s">
        <v>15</v>
      </c>
      <c r="B40" s="122" t="s">
        <v>56</v>
      </c>
      <c r="C40" s="122" t="s">
        <v>57</v>
      </c>
    </row>
    <row r="41" spans="1:3" ht="20.100000000000001" customHeight="1" x14ac:dyDescent="0.3">
      <c r="A41" s="292" t="s">
        <v>15</v>
      </c>
      <c r="B41" s="291" t="s">
        <v>58</v>
      </c>
      <c r="C41" s="301" t="s">
        <v>59</v>
      </c>
    </row>
    <row r="42" spans="1:3" ht="20.100000000000001" customHeight="1" x14ac:dyDescent="0.3">
      <c r="A42" s="292"/>
      <c r="B42" s="291"/>
      <c r="C42" s="302"/>
    </row>
    <row r="43" spans="1:3" ht="20.100000000000001" customHeight="1" x14ac:dyDescent="0.3">
      <c r="A43" s="303"/>
      <c r="B43" s="303"/>
      <c r="C43" s="303"/>
    </row>
    <row r="44" spans="1:3" ht="14.4" x14ac:dyDescent="0.3">
      <c r="A44" s="297" t="s">
        <v>60</v>
      </c>
      <c r="B44" s="297"/>
      <c r="C44" s="297"/>
    </row>
    <row r="45" spans="1:3" ht="19.5" customHeight="1" x14ac:dyDescent="0.3">
      <c r="A45" s="121" t="s">
        <v>12</v>
      </c>
      <c r="B45" s="121" t="s">
        <v>13</v>
      </c>
      <c r="C45" s="121" t="s">
        <v>14</v>
      </c>
    </row>
    <row r="46" spans="1:3" ht="13.8" x14ac:dyDescent="0.3">
      <c r="A46" s="122" t="s">
        <v>15</v>
      </c>
      <c r="B46" s="122" t="s">
        <v>61</v>
      </c>
      <c r="C46" s="123" t="s">
        <v>62</v>
      </c>
    </row>
    <row r="47" spans="1:3" ht="13.8" x14ac:dyDescent="0.3">
      <c r="A47" s="122" t="s">
        <v>15</v>
      </c>
      <c r="B47" s="122" t="s">
        <v>63</v>
      </c>
      <c r="C47" s="123" t="s">
        <v>64</v>
      </c>
    </row>
    <row r="48" spans="1:3" ht="27.6" x14ac:dyDescent="0.3">
      <c r="A48" s="122"/>
      <c r="B48" s="122" t="s">
        <v>65</v>
      </c>
      <c r="C48" s="123" t="s">
        <v>66</v>
      </c>
    </row>
    <row r="49" spans="1:3" ht="13.8" x14ac:dyDescent="0.3">
      <c r="A49" s="122" t="s">
        <v>15</v>
      </c>
      <c r="B49" s="123" t="s">
        <v>67</v>
      </c>
      <c r="C49" s="122" t="s">
        <v>68</v>
      </c>
    </row>
    <row r="50" spans="1:3" ht="13.8" x14ac:dyDescent="0.3">
      <c r="A50" s="122" t="s">
        <v>15</v>
      </c>
      <c r="B50" s="122" t="s">
        <v>69</v>
      </c>
      <c r="C50" s="122" t="s">
        <v>70</v>
      </c>
    </row>
    <row r="51" spans="1:3" ht="41.4" x14ac:dyDescent="0.3">
      <c r="A51" s="122"/>
      <c r="B51" s="122" t="s">
        <v>71</v>
      </c>
      <c r="C51" s="123" t="s">
        <v>72</v>
      </c>
    </row>
    <row r="52" spans="1:3" ht="13.8" x14ac:dyDescent="0.3">
      <c r="A52" s="122"/>
      <c r="B52" s="122" t="s">
        <v>73</v>
      </c>
      <c r="C52" s="122" t="s">
        <v>74</v>
      </c>
    </row>
    <row r="53" spans="1:3" ht="13.8" x14ac:dyDescent="0.3">
      <c r="A53" s="122"/>
      <c r="B53" s="122" t="s">
        <v>75</v>
      </c>
      <c r="C53" s="122" t="s">
        <v>76</v>
      </c>
    </row>
    <row r="54" spans="1:3" ht="13.8" x14ac:dyDescent="0.3">
      <c r="A54" s="122" t="s">
        <v>15</v>
      </c>
      <c r="B54" s="122" t="s">
        <v>77</v>
      </c>
      <c r="C54" s="123" t="s">
        <v>78</v>
      </c>
    </row>
    <row r="55" spans="1:3" ht="13.8" x14ac:dyDescent="0.3">
      <c r="A55" s="122"/>
      <c r="B55" s="123" t="s">
        <v>79</v>
      </c>
      <c r="C55" s="123" t="s">
        <v>80</v>
      </c>
    </row>
    <row r="56" spans="1:3" ht="13.8" x14ac:dyDescent="0.3">
      <c r="A56" s="122" t="s">
        <v>15</v>
      </c>
      <c r="B56" s="123" t="s">
        <v>81</v>
      </c>
      <c r="C56" s="123" t="s">
        <v>82</v>
      </c>
    </row>
    <row r="57" spans="1:3" ht="27.6" x14ac:dyDescent="0.3">
      <c r="A57" s="122" t="s">
        <v>15</v>
      </c>
      <c r="B57" s="123" t="s">
        <v>83</v>
      </c>
      <c r="C57" s="123" t="s">
        <v>84</v>
      </c>
    </row>
    <row r="58" spans="1:3" ht="13.8" x14ac:dyDescent="0.3">
      <c r="A58" s="122" t="s">
        <v>15</v>
      </c>
      <c r="B58" s="123" t="s">
        <v>85</v>
      </c>
      <c r="C58" s="123" t="s">
        <v>86</v>
      </c>
    </row>
    <row r="59" spans="1:3" ht="13.8" x14ac:dyDescent="0.3">
      <c r="A59" s="122" t="s">
        <v>15</v>
      </c>
      <c r="B59" s="123" t="s">
        <v>87</v>
      </c>
      <c r="C59" s="123" t="s">
        <v>88</v>
      </c>
    </row>
    <row r="60" spans="1:3" ht="13.8" x14ac:dyDescent="0.3">
      <c r="A60" s="122" t="s">
        <v>15</v>
      </c>
      <c r="B60" s="122" t="s">
        <v>89</v>
      </c>
      <c r="C60" s="122" t="s">
        <v>90</v>
      </c>
    </row>
    <row r="61" spans="1:3" ht="13.8" x14ac:dyDescent="0.3">
      <c r="A61" s="122" t="s">
        <v>15</v>
      </c>
      <c r="B61" s="122" t="s">
        <v>91</v>
      </c>
      <c r="C61" s="123" t="s">
        <v>92</v>
      </c>
    </row>
    <row r="62" spans="1:3" ht="20.100000000000001" customHeight="1" x14ac:dyDescent="0.3">
      <c r="A62" s="122"/>
      <c r="B62" s="122" t="s">
        <v>93</v>
      </c>
      <c r="C62" s="123" t="s">
        <v>94</v>
      </c>
    </row>
    <row r="63" spans="1:3" ht="20.100000000000001" customHeight="1" x14ac:dyDescent="0.3">
      <c r="A63" s="122"/>
      <c r="B63" s="122" t="s">
        <v>95</v>
      </c>
      <c r="C63" s="123" t="s">
        <v>96</v>
      </c>
    </row>
    <row r="64" spans="1:3" ht="20.100000000000001" customHeight="1" x14ac:dyDescent="0.3">
      <c r="A64" s="478" t="s">
        <v>15</v>
      </c>
      <c r="B64" s="479" t="s">
        <v>194</v>
      </c>
      <c r="C64" s="478" t="s">
        <v>195</v>
      </c>
    </row>
    <row r="65" spans="1:2" ht="20.100000000000001" customHeight="1" x14ac:dyDescent="0.3">
      <c r="A65" s="160" t="s">
        <v>97</v>
      </c>
      <c r="B65" s="161" t="s">
        <v>98</v>
      </c>
    </row>
  </sheetData>
  <sheetProtection algorithmName="SHA-512" hashValue="E7VHlJuUAeOBV4ugBqUrn0s9t8/+ZyVIPxtBLmO/o9tlHwbQcPiiV9/XuE9Q8y1Rde/EMZpNgTCUl3FMMtMBiA==" saltValue="Vg1buajJVeIdZmZOg68Eug==" spinCount="100000" sheet="1" objects="1" scenarios="1"/>
  <mergeCells count="22">
    <mergeCell ref="A44:C44"/>
    <mergeCell ref="B23:B24"/>
    <mergeCell ref="A41:A42"/>
    <mergeCell ref="B41:B42"/>
    <mergeCell ref="C41:C42"/>
    <mergeCell ref="A43:C43"/>
    <mergeCell ref="A23:A24"/>
    <mergeCell ref="A4:B6"/>
    <mergeCell ref="A8:B8"/>
    <mergeCell ref="A1:C1"/>
    <mergeCell ref="B27:B29"/>
    <mergeCell ref="C27:C29"/>
    <mergeCell ref="A9:B9"/>
    <mergeCell ref="A10:B10"/>
    <mergeCell ref="A11:B11"/>
    <mergeCell ref="A2:C2"/>
    <mergeCell ref="A13:C13"/>
    <mergeCell ref="A25:A26"/>
    <mergeCell ref="B25:B26"/>
    <mergeCell ref="C25:C26"/>
    <mergeCell ref="A27:A29"/>
    <mergeCell ref="C23:C24"/>
  </mergeCells>
  <pageMargins left="0.25" right="0.25" top="0.5" bottom="0.5" header="0.3" footer="0.3"/>
  <pageSetup scale="9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40E07-4486-4C2F-9E4C-BD74698928BC}">
  <sheetPr codeName="Sheet4"/>
  <dimension ref="A1:AK69"/>
  <sheetViews>
    <sheetView showRuler="0" showWhiteSpace="0" topLeftCell="B1" zoomScaleNormal="100" workbookViewId="0">
      <selection activeCell="B5" sqref="B5"/>
    </sheetView>
  </sheetViews>
  <sheetFormatPr defaultColWidth="9.109375" defaultRowHeight="13.8" x14ac:dyDescent="0.3"/>
  <cols>
    <col min="1" max="1" width="9.109375" style="14" hidden="1" customWidth="1"/>
    <col min="2" max="2" width="11.44140625" style="14" customWidth="1"/>
    <col min="3" max="3" width="10.109375" style="14" customWidth="1"/>
    <col min="4" max="4" width="13.33203125" style="14" customWidth="1"/>
    <col min="5" max="5" width="14.109375" style="14" customWidth="1"/>
    <col min="6" max="6" width="3.44140625" style="14" bestFit="1" customWidth="1"/>
    <col min="7" max="7" width="14.6640625" style="14" customWidth="1"/>
    <col min="8" max="8" width="3.44140625" style="14" bestFit="1" customWidth="1"/>
    <col min="9" max="9" width="15.109375" style="14" bestFit="1" customWidth="1"/>
    <col min="10" max="10" width="3.44140625" style="14" bestFit="1" customWidth="1"/>
    <col min="11" max="11" width="27.88671875" style="14" bestFit="1" customWidth="1"/>
    <col min="12" max="12" width="8.109375" style="14" customWidth="1"/>
    <col min="13" max="13" width="6.88671875" style="14" customWidth="1"/>
    <col min="14" max="14" width="5.88671875" style="14" customWidth="1"/>
    <col min="15" max="17" width="6.44140625" style="14" customWidth="1"/>
    <col min="18" max="18" width="7.44140625" style="14" customWidth="1"/>
    <col min="19" max="19" width="7.109375" style="14" bestFit="1" customWidth="1"/>
    <col min="20" max="20" width="4.88671875" style="14" customWidth="1"/>
    <col min="21" max="21" width="5.33203125" style="14" customWidth="1"/>
    <col min="22" max="22" width="8.5546875" style="14" customWidth="1"/>
    <col min="23" max="25" width="13.6640625" style="14" customWidth="1"/>
    <col min="26" max="29" width="15.6640625" style="14" customWidth="1"/>
    <col min="30" max="30" width="8.5546875" style="14" customWidth="1"/>
    <col min="31" max="31" width="9.33203125" style="14" customWidth="1"/>
    <col min="32" max="33" width="8.5546875" style="14" customWidth="1"/>
    <col min="34" max="34" width="7.88671875" style="14" customWidth="1"/>
    <col min="35" max="35" width="10.6640625" style="14" customWidth="1"/>
    <col min="36" max="36" width="14.5546875" style="14" customWidth="1"/>
    <col min="37" max="16384" width="9.109375" style="14"/>
  </cols>
  <sheetData>
    <row r="1" spans="1:37" s="1" customFormat="1" ht="18" customHeight="1" x14ac:dyDescent="0.3">
      <c r="A1" s="1" t="s">
        <v>99</v>
      </c>
      <c r="B1" s="305" t="s">
        <v>100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1:37" s="1" customFormat="1" x14ac:dyDescent="0.3">
      <c r="A2" s="1" t="s">
        <v>101</v>
      </c>
      <c r="B2" s="312" t="s">
        <v>102</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row>
    <row r="3" spans="1:37" s="1" customFormat="1" ht="9" customHeight="1" thickBot="1" x14ac:dyDescent="0.35">
      <c r="A3" s="1" t="s">
        <v>103</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row>
    <row r="4" spans="1:37" s="1" customFormat="1" ht="18" customHeight="1" x14ac:dyDescent="0.3">
      <c r="A4" s="1" t="s">
        <v>104</v>
      </c>
      <c r="B4" s="124" t="s">
        <v>105</v>
      </c>
      <c r="C4" s="306" t="s">
        <v>106</v>
      </c>
      <c r="D4" s="306"/>
      <c r="E4" s="306"/>
      <c r="F4" s="307"/>
      <c r="G4" s="308"/>
      <c r="H4" s="169"/>
      <c r="I4" s="319" t="s">
        <v>107</v>
      </c>
      <c r="J4" s="320"/>
      <c r="K4" s="316" t="s">
        <v>108</v>
      </c>
      <c r="L4" s="306"/>
      <c r="M4" s="306"/>
      <c r="N4" s="306"/>
      <c r="O4" s="306"/>
      <c r="P4" s="306"/>
      <c r="Q4" s="306" t="s">
        <v>109</v>
      </c>
      <c r="R4" s="306"/>
      <c r="S4" s="306"/>
      <c r="T4" s="306"/>
      <c r="U4" s="306"/>
      <c r="V4" s="306"/>
      <c r="W4" s="306"/>
      <c r="X4" s="306"/>
      <c r="Y4" s="306"/>
      <c r="Z4" s="306"/>
      <c r="AA4" s="306"/>
      <c r="AB4" s="306"/>
      <c r="AC4" s="306"/>
      <c r="AD4" s="306"/>
      <c r="AE4" s="306"/>
      <c r="AF4" s="306" t="s">
        <v>110</v>
      </c>
      <c r="AG4" s="306"/>
      <c r="AH4" s="306"/>
      <c r="AI4" s="306" t="s">
        <v>111</v>
      </c>
      <c r="AJ4" s="308"/>
    </row>
    <row r="5" spans="1:37" s="1" customFormat="1" ht="18" customHeight="1" thickBot="1" x14ac:dyDescent="0.35">
      <c r="A5" s="1" t="s">
        <v>112</v>
      </c>
      <c r="B5" s="104"/>
      <c r="C5" s="309"/>
      <c r="D5" s="309"/>
      <c r="E5" s="309"/>
      <c r="F5" s="310"/>
      <c r="G5" s="311"/>
      <c r="H5"/>
      <c r="I5" s="319"/>
      <c r="J5" s="320"/>
      <c r="K5" s="317"/>
      <c r="L5" s="318"/>
      <c r="M5" s="318"/>
      <c r="N5" s="318"/>
      <c r="O5" s="318"/>
      <c r="P5" s="318"/>
      <c r="Q5" s="309"/>
      <c r="R5" s="309"/>
      <c r="S5" s="309"/>
      <c r="T5" s="309"/>
      <c r="U5" s="309"/>
      <c r="V5" s="309"/>
      <c r="W5" s="309"/>
      <c r="X5" s="309"/>
      <c r="Y5" s="309"/>
      <c r="Z5" s="309"/>
      <c r="AA5" s="309"/>
      <c r="AB5" s="309"/>
      <c r="AC5" s="309"/>
      <c r="AD5" s="309"/>
      <c r="AE5" s="309"/>
      <c r="AF5" s="309"/>
      <c r="AG5" s="309"/>
      <c r="AH5" s="309"/>
      <c r="AI5" s="314"/>
      <c r="AJ5" s="315"/>
    </row>
    <row r="6" spans="1:37" s="1" customFormat="1" ht="9" customHeight="1" thickBot="1" x14ac:dyDescent="0.35">
      <c r="A6" s="1" t="s">
        <v>99</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row>
    <row r="7" spans="1:37" ht="36" customHeight="1" thickBot="1" x14ac:dyDescent="0.35">
      <c r="A7" s="14" t="s">
        <v>113</v>
      </c>
      <c r="B7" s="125" t="s">
        <v>16</v>
      </c>
      <c r="C7" s="126" t="s">
        <v>18</v>
      </c>
      <c r="D7" s="127" t="s">
        <v>20</v>
      </c>
      <c r="E7" s="125" t="s">
        <v>22</v>
      </c>
      <c r="F7" s="170" t="s">
        <v>114</v>
      </c>
      <c r="G7" s="125" t="s">
        <v>115</v>
      </c>
      <c r="H7" s="170" t="s">
        <v>114</v>
      </c>
      <c r="I7" s="125" t="s">
        <v>116</v>
      </c>
      <c r="J7" s="170" t="s">
        <v>114</v>
      </c>
      <c r="K7" s="128" t="s">
        <v>117</v>
      </c>
      <c r="L7" s="126" t="s">
        <v>28</v>
      </c>
      <c r="M7" s="129" t="s">
        <v>30</v>
      </c>
      <c r="N7" s="128" t="s">
        <v>118</v>
      </c>
      <c r="O7" s="127" t="s">
        <v>119</v>
      </c>
      <c r="P7" s="125" t="s">
        <v>120</v>
      </c>
      <c r="Q7" s="128" t="s">
        <v>121</v>
      </c>
      <c r="R7" s="128" t="s">
        <v>122</v>
      </c>
      <c r="S7" s="128" t="s">
        <v>123</v>
      </c>
      <c r="T7" s="128" t="s">
        <v>124</v>
      </c>
      <c r="U7" s="128" t="s">
        <v>125</v>
      </c>
      <c r="V7" s="127" t="s">
        <v>42</v>
      </c>
      <c r="W7" s="278" t="s">
        <v>182</v>
      </c>
      <c r="X7" s="278" t="s">
        <v>183</v>
      </c>
      <c r="Y7" s="278" t="s">
        <v>184</v>
      </c>
      <c r="Z7" s="278" t="s">
        <v>188</v>
      </c>
      <c r="AA7" s="278" t="s">
        <v>189</v>
      </c>
      <c r="AB7" s="278" t="s">
        <v>191</v>
      </c>
      <c r="AC7" s="278" t="s">
        <v>185</v>
      </c>
      <c r="AD7" s="125" t="s">
        <v>44</v>
      </c>
      <c r="AE7" s="128" t="s">
        <v>126</v>
      </c>
      <c r="AF7" s="129" t="s">
        <v>46</v>
      </c>
      <c r="AG7" s="128" t="s">
        <v>48</v>
      </c>
      <c r="AH7" s="127" t="s">
        <v>50</v>
      </c>
      <c r="AI7" s="163" t="s">
        <v>52</v>
      </c>
      <c r="AJ7" s="126" t="s">
        <v>54</v>
      </c>
      <c r="AK7" s="162" t="s">
        <v>56</v>
      </c>
    </row>
    <row r="8" spans="1:37" ht="22.5" customHeight="1" thickBot="1" x14ac:dyDescent="0.35">
      <c r="A8" s="14" t="s">
        <v>127</v>
      </c>
      <c r="B8" s="6" t="s">
        <v>99</v>
      </c>
      <c r="C8" s="112" t="s">
        <v>99</v>
      </c>
      <c r="D8" s="57"/>
      <c r="E8" s="171"/>
      <c r="F8" s="172" t="str">
        <f>IF(LEN(E8)&lt;1,"",RIGHT(10-RIGHT(
MID(_xlfn.CONCAT(REPT("0",12-LEN(E8)),E8),1,1)
+MID(_xlfn.CONCAT(REPT("0",12-LEN(E8)),E8),2,1)*3
+MID(_xlfn.CONCAT(REPT("0",12-LEN(E8)),E8),3,1)
+MID(_xlfn.CONCAT(REPT("0",12-LEN(E8)),E8),4,1)*3
+MID(_xlfn.CONCAT(REPT("0",12-LEN(E8)),E8),5,1)
+MID(_xlfn.CONCAT(REPT("0",12-LEN(E8)),E8),6,1)*3
+MID(_xlfn.CONCAT(REPT("0",12-LEN(E8)),E8),7,1)
+MID(_xlfn.CONCAT(REPT("0",12-LEN(E8)),E8),8,1)*3
+MID(_xlfn.CONCAT(REPT("0",12-LEN(E8)),E8),9,1)
+MID(_xlfn.CONCAT(REPT("0",12-LEN(E8)),E8),10,1)*3
+MID(_xlfn.CONCAT(REPT("0",12-LEN(E8)),E8),11,1)
+MID(_xlfn.CONCAT(REPT("0",12-LEN(E8)),E8),12,1)*3)))</f>
        <v/>
      </c>
      <c r="G8" s="171"/>
      <c r="H8" s="173" t="str">
        <f>IF(LEN(G8)&lt;1,"",RIGHT(10-RIGHT(
MID(_xlfn.CONCAT(REPT("0",12-LEN(G8)),G8),1,1)
+MID(_xlfn.CONCAT(REPT("0",12-LEN(G8)),G8),2,1)*3
+MID(_xlfn.CONCAT(REPT("0",12-LEN(G8)),G8),3,1)
+MID(_xlfn.CONCAT(REPT("0",12-LEN(G8)),G8),4,1)*3
+MID(_xlfn.CONCAT(REPT("0",12-LEN(G8)),G8),5,1)
+MID(_xlfn.CONCAT(REPT("0",12-LEN(G8)),G8),6,1)*3
+MID(_xlfn.CONCAT(REPT("0",12-LEN(G8)),G8),7,1)
+MID(_xlfn.CONCAT(REPT("0",12-LEN(G8)),G8),8,1)*3
+MID(_xlfn.CONCAT(REPT("0",12-LEN(G8)),G8),9,1)
+MID(_xlfn.CONCAT(REPT("0",12-LEN(G8)),G8),10,1)*3
+MID(_xlfn.CONCAT(REPT("0",12-LEN(G8)),G8),11,1)
+MID(_xlfn.CONCAT(REPT("0",12-LEN(G8)),G8),12,1)*3
)))</f>
        <v/>
      </c>
      <c r="I8" s="174"/>
      <c r="J8" s="175" t="str">
        <f>IF(
LEN(I8)&lt;1,
"",
RIGHT(10-RIGHT(
MID(I8,1,1)*3
+MID(I8,2,1)
+MID(I8,3,1)*3
+MID(I8,4,1)
+MID(I8,5,1)*3
+MID(I8,6,1)
+MID(I8,7,1)*3
+MID(I8,8,1)
+MID(I8,9,1)*3
+MID(I8,10,1)
+MID(I8,11,1)*3
+MID(I8,12,1)
+MID(I8,13,1)*3,1),1)
)</f>
        <v/>
      </c>
      <c r="K8" s="112"/>
      <c r="L8" s="4"/>
      <c r="M8" s="4"/>
      <c r="N8" s="4"/>
      <c r="O8" s="159"/>
      <c r="P8" s="58"/>
      <c r="Q8" s="2"/>
      <c r="R8" s="2"/>
      <c r="S8" s="5"/>
      <c r="T8" s="4"/>
      <c r="U8" s="4"/>
      <c r="V8" s="59"/>
      <c r="W8" s="274"/>
      <c r="X8" s="275"/>
      <c r="Y8" s="275"/>
      <c r="Z8" s="275"/>
      <c r="AA8" s="277"/>
      <c r="AB8" s="277"/>
      <c r="AC8" s="276"/>
      <c r="AD8" s="60"/>
      <c r="AE8" s="65" t="str">
        <f t="shared" ref="AE8:AE39" si="0">IF(OR(ISBLANK(L8),ISBLANK(AD8)),"",IFERROR(AD8/L8,""))</f>
        <v/>
      </c>
      <c r="AF8" s="73"/>
      <c r="AG8" s="73"/>
      <c r="AH8" s="71"/>
      <c r="AI8" s="67"/>
      <c r="AJ8" s="114"/>
      <c r="AK8" s="7" t="s">
        <v>99</v>
      </c>
    </row>
    <row r="9" spans="1:37" ht="22.5" customHeight="1" thickBot="1" x14ac:dyDescent="0.35">
      <c r="A9" s="14" t="s">
        <v>128</v>
      </c>
      <c r="B9" s="11" t="s">
        <v>99</v>
      </c>
      <c r="C9" s="9" t="s">
        <v>99</v>
      </c>
      <c r="D9" s="61"/>
      <c r="E9" s="171"/>
      <c r="F9" s="172" t="str">
        <f t="shared" ref="F9:F68" si="1">IF(LEN(E9)&lt;1,"",RIGHT(10-RIGHT(
MID(_xlfn.CONCAT(REPT("0",12-LEN(E9)),E9),1,1)
+MID(_xlfn.CONCAT(REPT("0",12-LEN(E9)),E9),2,1)*3
+MID(_xlfn.CONCAT(REPT("0",12-LEN(E9)),E9),3,1)
+MID(_xlfn.CONCAT(REPT("0",12-LEN(E9)),E9),4,1)*3
+MID(_xlfn.CONCAT(REPT("0",12-LEN(E9)),E9),5,1)
+MID(_xlfn.CONCAT(REPT("0",12-LEN(E9)),E9),6,1)*3
+MID(_xlfn.CONCAT(REPT("0",12-LEN(E9)),E9),7,1)
+MID(_xlfn.CONCAT(REPT("0",12-LEN(E9)),E9),8,1)*3
+MID(_xlfn.CONCAT(REPT("0",12-LEN(E9)),E9),9,1)
+MID(_xlfn.CONCAT(REPT("0",12-LEN(E9)),E9),10,1)*3
+MID(_xlfn.CONCAT(REPT("0",12-LEN(E9)),E9),11,1)
+MID(_xlfn.CONCAT(REPT("0",12-LEN(E9)),E9),12,1)*3)))</f>
        <v/>
      </c>
      <c r="G9" s="171"/>
      <c r="H9" s="173" t="str">
        <f t="shared" ref="H9:H68" si="2">IF(LEN(G9)&lt;1,"",RIGHT(10-RIGHT(
MID(_xlfn.CONCAT(REPT("0",12-LEN(G9)),G9),1,1)
+MID(_xlfn.CONCAT(REPT("0",12-LEN(G9)),G9),2,1)*3
+MID(_xlfn.CONCAT(REPT("0",12-LEN(G9)),G9),3,1)
+MID(_xlfn.CONCAT(REPT("0",12-LEN(G9)),G9),4,1)*3
+MID(_xlfn.CONCAT(REPT("0",12-LEN(G9)),G9),5,1)
+MID(_xlfn.CONCAT(REPT("0",12-LEN(G9)),G9),6,1)*3
+MID(_xlfn.CONCAT(REPT("0",12-LEN(G9)),G9),7,1)
+MID(_xlfn.CONCAT(REPT("0",12-LEN(G9)),G9),8,1)*3
+MID(_xlfn.CONCAT(REPT("0",12-LEN(G9)),G9),9,1)
+MID(_xlfn.CONCAT(REPT("0",12-LEN(G9)),G9),10,1)*3
+MID(_xlfn.CONCAT(REPT("0",12-LEN(G9)),G9),11,1)
+MID(_xlfn.CONCAT(REPT("0",12-LEN(G9)),G9),12,1)*3
)))</f>
        <v/>
      </c>
      <c r="I9" s="176"/>
      <c r="J9" s="177" t="str">
        <f t="shared" ref="J9:J68" si="3">IF(
LEN(I9)&lt;1,
"",
RIGHT(10-RIGHT(
MID(I9,1,1)*3
+MID(I9,2,1)
+MID(I9,3,1)*3
+MID(I9,4,1)
+MID(I9,5,1)*3
+MID(I9,6,1)
+MID(I9,7,1)*3
+MID(I9,8,1)
+MID(I9,9,1)*3
+MID(I9,10,1)
+MID(I9,11,1)*3
+MID(I9,12,1)
+MID(I9,13,1)*3,1),1)
)</f>
        <v/>
      </c>
      <c r="K9" s="130"/>
      <c r="L9" s="9"/>
      <c r="M9" s="9"/>
      <c r="N9" s="9"/>
      <c r="O9" s="12"/>
      <c r="P9" s="62"/>
      <c r="Q9" s="3"/>
      <c r="R9" s="3"/>
      <c r="S9" s="10"/>
      <c r="T9" s="9"/>
      <c r="U9" s="9"/>
      <c r="V9" s="63"/>
      <c r="W9" s="274"/>
      <c r="X9" s="275"/>
      <c r="Y9" s="275"/>
      <c r="Z9" s="275"/>
      <c r="AA9" s="277"/>
      <c r="AB9" s="277"/>
      <c r="AC9" s="276"/>
      <c r="AD9" s="64"/>
      <c r="AE9" s="66" t="str">
        <f t="shared" si="0"/>
        <v/>
      </c>
      <c r="AF9" s="74"/>
      <c r="AG9" s="74"/>
      <c r="AH9" s="72"/>
      <c r="AI9" s="8"/>
      <c r="AJ9" s="115"/>
      <c r="AK9" s="7" t="s">
        <v>99</v>
      </c>
    </row>
    <row r="10" spans="1:37" ht="22.5" customHeight="1" thickBot="1" x14ac:dyDescent="0.35">
      <c r="A10" t="s">
        <v>129</v>
      </c>
      <c r="B10" s="11" t="s">
        <v>99</v>
      </c>
      <c r="C10" s="9" t="s">
        <v>99</v>
      </c>
      <c r="D10" s="61"/>
      <c r="E10" s="171"/>
      <c r="F10" s="172" t="str">
        <f t="shared" si="1"/>
        <v/>
      </c>
      <c r="G10" s="171"/>
      <c r="H10" s="173" t="str">
        <f t="shared" si="2"/>
        <v/>
      </c>
      <c r="I10" s="176"/>
      <c r="J10" s="177" t="str">
        <f t="shared" si="3"/>
        <v/>
      </c>
      <c r="K10" s="9"/>
      <c r="L10" s="9"/>
      <c r="M10" s="9"/>
      <c r="N10" s="9"/>
      <c r="O10" s="12"/>
      <c r="P10" s="62"/>
      <c r="Q10" s="3"/>
      <c r="R10" s="3"/>
      <c r="S10" s="10"/>
      <c r="T10" s="9"/>
      <c r="U10" s="9"/>
      <c r="V10" s="63"/>
      <c r="W10" s="274"/>
      <c r="X10" s="275"/>
      <c r="Y10" s="275"/>
      <c r="Z10" s="275"/>
      <c r="AA10" s="277"/>
      <c r="AB10" s="277"/>
      <c r="AC10" s="276"/>
      <c r="AD10" s="64"/>
      <c r="AE10" s="66" t="str">
        <f t="shared" si="0"/>
        <v/>
      </c>
      <c r="AF10" s="74"/>
      <c r="AG10" s="74"/>
      <c r="AH10" s="72"/>
      <c r="AI10" s="8"/>
      <c r="AJ10" s="115"/>
      <c r="AK10" s="7" t="s">
        <v>99</v>
      </c>
    </row>
    <row r="11" spans="1:37" ht="22.5" customHeight="1" thickBot="1" x14ac:dyDescent="0.35">
      <c r="A11" s="14" t="s">
        <v>99</v>
      </c>
      <c r="B11" s="11" t="s">
        <v>99</v>
      </c>
      <c r="C11" s="9" t="s">
        <v>99</v>
      </c>
      <c r="D11" s="61"/>
      <c r="E11" s="171"/>
      <c r="F11" s="172" t="str">
        <f t="shared" si="1"/>
        <v/>
      </c>
      <c r="G11" s="171"/>
      <c r="H11" s="173" t="str">
        <f t="shared" si="2"/>
        <v/>
      </c>
      <c r="I11" s="176"/>
      <c r="J11" s="177" t="str">
        <f t="shared" si="3"/>
        <v/>
      </c>
      <c r="K11" s="112"/>
      <c r="L11" s="9"/>
      <c r="M11" s="9"/>
      <c r="N11" s="4"/>
      <c r="O11" s="159"/>
      <c r="P11" s="62"/>
      <c r="Q11" s="3"/>
      <c r="R11" s="3"/>
      <c r="S11" s="10"/>
      <c r="T11" s="9"/>
      <c r="U11" s="9"/>
      <c r="V11" s="63"/>
      <c r="W11" s="274"/>
      <c r="X11" s="275"/>
      <c r="Y11" s="275"/>
      <c r="Z11" s="275"/>
      <c r="AA11" s="277"/>
      <c r="AB11" s="277"/>
      <c r="AC11" s="276"/>
      <c r="AD11" s="64"/>
      <c r="AE11" s="66" t="str">
        <f t="shared" si="0"/>
        <v/>
      </c>
      <c r="AF11" s="74"/>
      <c r="AG11" s="74"/>
      <c r="AH11" s="72"/>
      <c r="AI11" s="8"/>
      <c r="AJ11" s="115"/>
      <c r="AK11" s="7" t="s">
        <v>99</v>
      </c>
    </row>
    <row r="12" spans="1:37" ht="22.5" customHeight="1" thickBot="1" x14ac:dyDescent="0.35">
      <c r="A12" t="s">
        <v>130</v>
      </c>
      <c r="B12" s="11" t="s">
        <v>99</v>
      </c>
      <c r="C12" s="9" t="s">
        <v>99</v>
      </c>
      <c r="D12" s="61"/>
      <c r="E12" s="171"/>
      <c r="F12" s="172" t="str">
        <f t="shared" si="1"/>
        <v/>
      </c>
      <c r="G12" s="171"/>
      <c r="H12" s="173" t="str">
        <f t="shared" si="2"/>
        <v/>
      </c>
      <c r="I12" s="176"/>
      <c r="J12" s="177" t="str">
        <f t="shared" si="3"/>
        <v/>
      </c>
      <c r="K12" s="130"/>
      <c r="L12" s="9"/>
      <c r="M12" s="9"/>
      <c r="N12" s="9"/>
      <c r="O12" s="12"/>
      <c r="P12" s="62"/>
      <c r="Q12" s="3"/>
      <c r="R12" s="3"/>
      <c r="S12" s="10"/>
      <c r="T12" s="9"/>
      <c r="U12" s="9"/>
      <c r="V12" s="63"/>
      <c r="W12" s="274"/>
      <c r="X12" s="275"/>
      <c r="Y12" s="275"/>
      <c r="Z12" s="275"/>
      <c r="AA12" s="277"/>
      <c r="AB12" s="277"/>
      <c r="AC12" s="276"/>
      <c r="AD12" s="64"/>
      <c r="AE12" s="66" t="str">
        <f t="shared" si="0"/>
        <v/>
      </c>
      <c r="AF12" s="74"/>
      <c r="AG12" s="74"/>
      <c r="AH12" s="72"/>
      <c r="AI12" s="8"/>
      <c r="AJ12" s="115"/>
      <c r="AK12" s="7" t="s">
        <v>99</v>
      </c>
    </row>
    <row r="13" spans="1:37" ht="22.5" customHeight="1" thickBot="1" x14ac:dyDescent="0.35">
      <c r="A13" s="14" t="s">
        <v>131</v>
      </c>
      <c r="B13" s="11" t="s">
        <v>99</v>
      </c>
      <c r="C13" s="9" t="s">
        <v>99</v>
      </c>
      <c r="D13" s="61"/>
      <c r="E13" s="171"/>
      <c r="F13" s="172" t="str">
        <f t="shared" si="1"/>
        <v/>
      </c>
      <c r="G13" s="171"/>
      <c r="H13" s="173" t="str">
        <f t="shared" si="2"/>
        <v/>
      </c>
      <c r="I13" s="176"/>
      <c r="J13" s="177" t="str">
        <f t="shared" si="3"/>
        <v/>
      </c>
      <c r="K13" s="9"/>
      <c r="L13" s="9"/>
      <c r="M13" s="9"/>
      <c r="N13" s="9"/>
      <c r="O13" s="12"/>
      <c r="P13" s="62"/>
      <c r="Q13" s="3"/>
      <c r="R13" s="3"/>
      <c r="S13" s="10"/>
      <c r="T13" s="9"/>
      <c r="U13" s="9"/>
      <c r="V13" s="63"/>
      <c r="W13" s="274"/>
      <c r="X13" s="275"/>
      <c r="Y13" s="275"/>
      <c r="Z13" s="275"/>
      <c r="AA13" s="277"/>
      <c r="AB13" s="277"/>
      <c r="AC13" s="276"/>
      <c r="AD13" s="64"/>
      <c r="AE13" s="66" t="str">
        <f t="shared" si="0"/>
        <v/>
      </c>
      <c r="AF13" s="74"/>
      <c r="AG13" s="74"/>
      <c r="AH13" s="72"/>
      <c r="AI13" s="8"/>
      <c r="AJ13" s="115"/>
      <c r="AK13" s="7" t="s">
        <v>99</v>
      </c>
    </row>
    <row r="14" spans="1:37" ht="22.5" customHeight="1" thickBot="1" x14ac:dyDescent="0.35">
      <c r="A14" t="s">
        <v>132</v>
      </c>
      <c r="B14" s="11" t="s">
        <v>99</v>
      </c>
      <c r="C14" s="9" t="s">
        <v>99</v>
      </c>
      <c r="D14" s="61"/>
      <c r="E14" s="171"/>
      <c r="F14" s="172" t="str">
        <f t="shared" si="1"/>
        <v/>
      </c>
      <c r="G14" s="171"/>
      <c r="H14" s="173" t="str">
        <f t="shared" si="2"/>
        <v/>
      </c>
      <c r="I14" s="176"/>
      <c r="J14" s="177" t="str">
        <f t="shared" si="3"/>
        <v/>
      </c>
      <c r="K14" s="112"/>
      <c r="L14" s="9"/>
      <c r="M14" s="9"/>
      <c r="N14" s="4"/>
      <c r="O14" s="159"/>
      <c r="P14" s="62"/>
      <c r="Q14" s="3"/>
      <c r="R14" s="3"/>
      <c r="S14" s="10"/>
      <c r="T14" s="9"/>
      <c r="U14" s="9"/>
      <c r="V14" s="63"/>
      <c r="W14" s="274"/>
      <c r="X14" s="275"/>
      <c r="Y14" s="275"/>
      <c r="Z14" s="275"/>
      <c r="AA14" s="277"/>
      <c r="AB14" s="277"/>
      <c r="AC14" s="276"/>
      <c r="AD14" s="64"/>
      <c r="AE14" s="66" t="str">
        <f t="shared" si="0"/>
        <v/>
      </c>
      <c r="AF14" s="74"/>
      <c r="AG14" s="74"/>
      <c r="AH14" s="72"/>
      <c r="AI14" s="8"/>
      <c r="AJ14" s="115"/>
      <c r="AK14" s="7" t="s">
        <v>99</v>
      </c>
    </row>
    <row r="15" spans="1:37" ht="22.5" customHeight="1" thickBot="1" x14ac:dyDescent="0.35">
      <c r="A15" s="14" t="s">
        <v>99</v>
      </c>
      <c r="B15" s="11" t="s">
        <v>99</v>
      </c>
      <c r="C15" s="9" t="s">
        <v>99</v>
      </c>
      <c r="D15" s="61"/>
      <c r="E15" s="171"/>
      <c r="F15" s="172" t="str">
        <f t="shared" si="1"/>
        <v/>
      </c>
      <c r="G15" s="171"/>
      <c r="H15" s="173" t="str">
        <f t="shared" si="2"/>
        <v/>
      </c>
      <c r="I15" s="176"/>
      <c r="J15" s="177" t="str">
        <f t="shared" si="3"/>
        <v/>
      </c>
      <c r="K15" s="130"/>
      <c r="L15" s="9"/>
      <c r="M15" s="9"/>
      <c r="N15" s="9"/>
      <c r="O15" s="12"/>
      <c r="P15" s="62"/>
      <c r="Q15" s="3"/>
      <c r="R15" s="3"/>
      <c r="S15" s="10"/>
      <c r="T15" s="9"/>
      <c r="U15" s="9"/>
      <c r="V15" s="63"/>
      <c r="W15" s="274"/>
      <c r="X15" s="275"/>
      <c r="Y15" s="275"/>
      <c r="Z15" s="275"/>
      <c r="AA15" s="277"/>
      <c r="AB15" s="277"/>
      <c r="AC15" s="276"/>
      <c r="AD15" s="64"/>
      <c r="AE15" s="66" t="str">
        <f t="shared" si="0"/>
        <v/>
      </c>
      <c r="AF15" s="74"/>
      <c r="AG15" s="74"/>
      <c r="AH15" s="72"/>
      <c r="AI15" s="8"/>
      <c r="AJ15" s="115"/>
      <c r="AK15" s="7" t="s">
        <v>99</v>
      </c>
    </row>
    <row r="16" spans="1:37" ht="22.5" customHeight="1" thickBot="1" x14ac:dyDescent="0.35">
      <c r="A16" s="14" t="s">
        <v>15</v>
      </c>
      <c r="B16" s="11" t="s">
        <v>99</v>
      </c>
      <c r="C16" s="9" t="s">
        <v>99</v>
      </c>
      <c r="D16" s="61"/>
      <c r="E16" s="171"/>
      <c r="F16" s="172" t="str">
        <f t="shared" si="1"/>
        <v/>
      </c>
      <c r="G16" s="171"/>
      <c r="H16" s="173" t="str">
        <f t="shared" si="2"/>
        <v/>
      </c>
      <c r="I16" s="176"/>
      <c r="J16" s="177" t="str">
        <f t="shared" si="3"/>
        <v/>
      </c>
      <c r="K16" s="9"/>
      <c r="L16" s="9"/>
      <c r="M16" s="9"/>
      <c r="N16" s="9"/>
      <c r="O16" s="12"/>
      <c r="P16" s="62"/>
      <c r="Q16" s="3"/>
      <c r="R16" s="3"/>
      <c r="S16" s="10"/>
      <c r="T16" s="9"/>
      <c r="U16" s="9"/>
      <c r="V16" s="63"/>
      <c r="W16" s="274"/>
      <c r="X16" s="275"/>
      <c r="Y16" s="275"/>
      <c r="Z16" s="275"/>
      <c r="AA16" s="277"/>
      <c r="AB16" s="277"/>
      <c r="AC16" s="276"/>
      <c r="AD16" s="64"/>
      <c r="AE16" s="66" t="str">
        <f t="shared" si="0"/>
        <v/>
      </c>
      <c r="AF16" s="74"/>
      <c r="AG16" s="74"/>
      <c r="AH16" s="72"/>
      <c r="AI16" s="8"/>
      <c r="AJ16" s="115"/>
      <c r="AK16" s="7" t="s">
        <v>99</v>
      </c>
    </row>
    <row r="17" spans="1:37" ht="22.5" customHeight="1" thickBot="1" x14ac:dyDescent="0.35">
      <c r="A17" s="14" t="s">
        <v>133</v>
      </c>
      <c r="B17" s="11" t="s">
        <v>99</v>
      </c>
      <c r="C17" s="9" t="s">
        <v>99</v>
      </c>
      <c r="D17" s="61"/>
      <c r="E17" s="171"/>
      <c r="F17" s="172" t="str">
        <f t="shared" si="1"/>
        <v/>
      </c>
      <c r="G17" s="171"/>
      <c r="H17" s="173" t="str">
        <f t="shared" si="2"/>
        <v/>
      </c>
      <c r="I17" s="176"/>
      <c r="J17" s="177" t="str">
        <f t="shared" si="3"/>
        <v/>
      </c>
      <c r="K17" s="112"/>
      <c r="L17" s="9"/>
      <c r="M17" s="9"/>
      <c r="N17" s="4"/>
      <c r="O17" s="159"/>
      <c r="P17" s="62"/>
      <c r="Q17" s="3"/>
      <c r="R17" s="3"/>
      <c r="S17" s="10"/>
      <c r="T17" s="9"/>
      <c r="U17" s="9"/>
      <c r="V17" s="63"/>
      <c r="W17" s="274"/>
      <c r="X17" s="275"/>
      <c r="Y17" s="275"/>
      <c r="Z17" s="275"/>
      <c r="AA17" s="277"/>
      <c r="AB17" s="277"/>
      <c r="AC17" s="276"/>
      <c r="AD17" s="64"/>
      <c r="AE17" s="66" t="str">
        <f t="shared" si="0"/>
        <v/>
      </c>
      <c r="AF17" s="74"/>
      <c r="AG17" s="74"/>
      <c r="AH17" s="72"/>
      <c r="AI17" s="8"/>
      <c r="AJ17" s="115"/>
      <c r="AK17" s="7" t="s">
        <v>99</v>
      </c>
    </row>
    <row r="18" spans="1:37" ht="22.5" customHeight="1" thickBot="1" x14ac:dyDescent="0.35">
      <c r="B18" s="11" t="s">
        <v>99</v>
      </c>
      <c r="C18" s="9" t="s">
        <v>99</v>
      </c>
      <c r="D18" s="61"/>
      <c r="E18" s="171"/>
      <c r="F18" s="172" t="str">
        <f t="shared" si="1"/>
        <v/>
      </c>
      <c r="G18" s="171"/>
      <c r="H18" s="173" t="str">
        <f t="shared" si="2"/>
        <v/>
      </c>
      <c r="I18" s="176"/>
      <c r="J18" s="177" t="str">
        <f t="shared" si="3"/>
        <v/>
      </c>
      <c r="K18" s="130"/>
      <c r="L18" s="9"/>
      <c r="M18" s="9"/>
      <c r="N18" s="9"/>
      <c r="O18" s="12"/>
      <c r="P18" s="62"/>
      <c r="Q18" s="3"/>
      <c r="R18" s="3"/>
      <c r="S18" s="10"/>
      <c r="T18" s="9"/>
      <c r="U18" s="9"/>
      <c r="V18" s="63"/>
      <c r="W18" s="274"/>
      <c r="X18" s="275"/>
      <c r="Y18" s="275"/>
      <c r="Z18" s="275"/>
      <c r="AA18" s="277"/>
      <c r="AB18" s="277"/>
      <c r="AC18" s="276"/>
      <c r="AD18" s="64"/>
      <c r="AE18" s="66" t="str">
        <f t="shared" si="0"/>
        <v/>
      </c>
      <c r="AF18" s="74"/>
      <c r="AG18" s="74"/>
      <c r="AH18" s="72"/>
      <c r="AI18" s="8"/>
      <c r="AJ18" s="115"/>
      <c r="AK18" s="7" t="s">
        <v>99</v>
      </c>
    </row>
    <row r="19" spans="1:37" ht="22.5" customHeight="1" thickBot="1" x14ac:dyDescent="0.35">
      <c r="B19" s="11" t="s">
        <v>99</v>
      </c>
      <c r="C19" s="9" t="s">
        <v>99</v>
      </c>
      <c r="D19" s="61"/>
      <c r="E19" s="171"/>
      <c r="F19" s="172" t="str">
        <f t="shared" si="1"/>
        <v/>
      </c>
      <c r="G19" s="171"/>
      <c r="H19" s="173" t="str">
        <f t="shared" si="2"/>
        <v/>
      </c>
      <c r="I19" s="176"/>
      <c r="J19" s="177" t="str">
        <f t="shared" si="3"/>
        <v/>
      </c>
      <c r="K19" s="9"/>
      <c r="L19" s="9"/>
      <c r="M19" s="9"/>
      <c r="N19" s="9"/>
      <c r="O19" s="12"/>
      <c r="P19" s="62"/>
      <c r="Q19" s="3"/>
      <c r="R19" s="3"/>
      <c r="S19" s="10"/>
      <c r="T19" s="9"/>
      <c r="U19" s="9"/>
      <c r="V19" s="63"/>
      <c r="W19" s="274"/>
      <c r="X19" s="275"/>
      <c r="Y19" s="275"/>
      <c r="Z19" s="275"/>
      <c r="AA19" s="277"/>
      <c r="AB19" s="277"/>
      <c r="AC19" s="276"/>
      <c r="AD19" s="64"/>
      <c r="AE19" s="66" t="str">
        <f t="shared" si="0"/>
        <v/>
      </c>
      <c r="AF19" s="74"/>
      <c r="AG19" s="74"/>
      <c r="AH19" s="72"/>
      <c r="AI19" s="8"/>
      <c r="AJ19" s="115"/>
      <c r="AK19" s="7" t="s">
        <v>99</v>
      </c>
    </row>
    <row r="20" spans="1:37" ht="22.5" customHeight="1" thickBot="1" x14ac:dyDescent="0.35">
      <c r="B20" s="11" t="s">
        <v>99</v>
      </c>
      <c r="C20" s="9" t="s">
        <v>99</v>
      </c>
      <c r="D20" s="61"/>
      <c r="E20" s="171"/>
      <c r="F20" s="172" t="str">
        <f t="shared" si="1"/>
        <v/>
      </c>
      <c r="G20" s="171"/>
      <c r="H20" s="173" t="str">
        <f t="shared" si="2"/>
        <v/>
      </c>
      <c r="I20" s="176"/>
      <c r="J20" s="177" t="str">
        <f t="shared" si="3"/>
        <v/>
      </c>
      <c r="K20" s="112"/>
      <c r="L20" s="9"/>
      <c r="M20" s="9"/>
      <c r="N20" s="4"/>
      <c r="O20" s="159"/>
      <c r="P20" s="62"/>
      <c r="Q20" s="3"/>
      <c r="R20" s="3"/>
      <c r="S20" s="10"/>
      <c r="T20" s="9"/>
      <c r="U20" s="9"/>
      <c r="V20" s="63"/>
      <c r="W20" s="274"/>
      <c r="X20" s="275"/>
      <c r="Y20" s="275"/>
      <c r="Z20" s="275"/>
      <c r="AA20" s="277"/>
      <c r="AB20" s="277"/>
      <c r="AC20" s="276"/>
      <c r="AD20" s="64"/>
      <c r="AE20" s="66" t="str">
        <f t="shared" si="0"/>
        <v/>
      </c>
      <c r="AF20" s="74"/>
      <c r="AG20" s="74"/>
      <c r="AH20" s="72"/>
      <c r="AI20" s="8"/>
      <c r="AJ20" s="115"/>
      <c r="AK20" s="7" t="s">
        <v>99</v>
      </c>
    </row>
    <row r="21" spans="1:37" ht="22.5" customHeight="1" thickBot="1" x14ac:dyDescent="0.35">
      <c r="B21" s="11" t="s">
        <v>99</v>
      </c>
      <c r="C21" s="9" t="s">
        <v>99</v>
      </c>
      <c r="D21" s="61"/>
      <c r="E21" s="171"/>
      <c r="F21" s="172" t="str">
        <f t="shared" si="1"/>
        <v/>
      </c>
      <c r="G21" s="171"/>
      <c r="H21" s="173" t="str">
        <f t="shared" si="2"/>
        <v/>
      </c>
      <c r="I21" s="176"/>
      <c r="J21" s="177" t="str">
        <f t="shared" si="3"/>
        <v/>
      </c>
      <c r="K21" s="130"/>
      <c r="L21" s="9"/>
      <c r="M21" s="9"/>
      <c r="N21" s="9"/>
      <c r="O21" s="12"/>
      <c r="P21" s="62"/>
      <c r="Q21" s="3"/>
      <c r="R21" s="3"/>
      <c r="S21" s="10"/>
      <c r="T21" s="9"/>
      <c r="U21" s="9"/>
      <c r="V21" s="63"/>
      <c r="W21" s="274"/>
      <c r="X21" s="275"/>
      <c r="Y21" s="275"/>
      <c r="Z21" s="275"/>
      <c r="AA21" s="277"/>
      <c r="AB21" s="277"/>
      <c r="AC21" s="276"/>
      <c r="AD21" s="64"/>
      <c r="AE21" s="66" t="str">
        <f t="shared" si="0"/>
        <v/>
      </c>
      <c r="AF21" s="74"/>
      <c r="AG21" s="74"/>
      <c r="AH21" s="72"/>
      <c r="AI21" s="8"/>
      <c r="AJ21" s="115"/>
      <c r="AK21" s="7" t="s">
        <v>99</v>
      </c>
    </row>
    <row r="22" spans="1:37" ht="22.5" customHeight="1" thickBot="1" x14ac:dyDescent="0.35">
      <c r="B22" s="11" t="s">
        <v>99</v>
      </c>
      <c r="C22" s="9" t="s">
        <v>99</v>
      </c>
      <c r="D22" s="61"/>
      <c r="E22" s="171"/>
      <c r="F22" s="172" t="str">
        <f t="shared" si="1"/>
        <v/>
      </c>
      <c r="G22" s="171"/>
      <c r="H22" s="173" t="str">
        <f t="shared" si="2"/>
        <v/>
      </c>
      <c r="I22" s="176"/>
      <c r="J22" s="177" t="str">
        <f t="shared" si="3"/>
        <v/>
      </c>
      <c r="K22" s="9"/>
      <c r="L22" s="9"/>
      <c r="M22" s="9"/>
      <c r="N22" s="9"/>
      <c r="O22" s="12"/>
      <c r="P22" s="62"/>
      <c r="Q22" s="3"/>
      <c r="R22" s="3"/>
      <c r="S22" s="10"/>
      <c r="T22" s="9"/>
      <c r="U22" s="9"/>
      <c r="V22" s="63"/>
      <c r="W22" s="274"/>
      <c r="X22" s="275"/>
      <c r="Y22" s="275"/>
      <c r="Z22" s="275"/>
      <c r="AA22" s="277"/>
      <c r="AB22" s="277"/>
      <c r="AC22" s="276"/>
      <c r="AD22" s="64"/>
      <c r="AE22" s="66" t="str">
        <f t="shared" si="0"/>
        <v/>
      </c>
      <c r="AF22" s="74"/>
      <c r="AG22" s="74"/>
      <c r="AH22" s="72"/>
      <c r="AI22" s="8"/>
      <c r="AJ22" s="115"/>
      <c r="AK22" s="7" t="s">
        <v>99</v>
      </c>
    </row>
    <row r="23" spans="1:37" ht="22.5" customHeight="1" thickBot="1" x14ac:dyDescent="0.35">
      <c r="B23" s="11" t="s">
        <v>99</v>
      </c>
      <c r="C23" s="9" t="s">
        <v>99</v>
      </c>
      <c r="D23" s="61"/>
      <c r="E23" s="171"/>
      <c r="F23" s="172" t="str">
        <f t="shared" si="1"/>
        <v/>
      </c>
      <c r="G23" s="171"/>
      <c r="H23" s="173" t="str">
        <f t="shared" si="2"/>
        <v/>
      </c>
      <c r="I23" s="176"/>
      <c r="J23" s="177" t="str">
        <f t="shared" si="3"/>
        <v/>
      </c>
      <c r="K23" s="112"/>
      <c r="L23" s="9"/>
      <c r="M23" s="9"/>
      <c r="N23" s="4"/>
      <c r="O23" s="159"/>
      <c r="P23" s="62"/>
      <c r="Q23" s="3"/>
      <c r="R23" s="3"/>
      <c r="S23" s="10"/>
      <c r="T23" s="9"/>
      <c r="U23" s="9"/>
      <c r="V23" s="63"/>
      <c r="W23" s="274"/>
      <c r="X23" s="275"/>
      <c r="Y23" s="275"/>
      <c r="Z23" s="275"/>
      <c r="AA23" s="277"/>
      <c r="AB23" s="277"/>
      <c r="AC23" s="276"/>
      <c r="AD23" s="64"/>
      <c r="AE23" s="66" t="str">
        <f t="shared" si="0"/>
        <v/>
      </c>
      <c r="AF23" s="74"/>
      <c r="AG23" s="74"/>
      <c r="AH23" s="72"/>
      <c r="AI23" s="8"/>
      <c r="AJ23" s="115"/>
      <c r="AK23" s="7" t="s">
        <v>99</v>
      </c>
    </row>
    <row r="24" spans="1:37" ht="22.5" customHeight="1" thickBot="1" x14ac:dyDescent="0.35">
      <c r="B24" s="11" t="s">
        <v>99</v>
      </c>
      <c r="C24" s="9" t="s">
        <v>99</v>
      </c>
      <c r="D24" s="61"/>
      <c r="E24" s="171"/>
      <c r="F24" s="172" t="str">
        <f t="shared" si="1"/>
        <v/>
      </c>
      <c r="G24" s="171"/>
      <c r="H24" s="173" t="str">
        <f t="shared" si="2"/>
        <v/>
      </c>
      <c r="I24" s="176"/>
      <c r="J24" s="177" t="str">
        <f t="shared" si="3"/>
        <v/>
      </c>
      <c r="K24" s="130"/>
      <c r="L24" s="9"/>
      <c r="M24" s="9"/>
      <c r="N24" s="9"/>
      <c r="O24" s="12"/>
      <c r="P24" s="62"/>
      <c r="Q24" s="3"/>
      <c r="R24" s="3"/>
      <c r="S24" s="10"/>
      <c r="T24" s="9"/>
      <c r="U24" s="9"/>
      <c r="V24" s="63"/>
      <c r="W24" s="274"/>
      <c r="X24" s="275"/>
      <c r="Y24" s="275"/>
      <c r="Z24" s="275"/>
      <c r="AA24" s="277"/>
      <c r="AB24" s="277"/>
      <c r="AC24" s="276"/>
      <c r="AD24" s="64"/>
      <c r="AE24" s="66" t="str">
        <f t="shared" si="0"/>
        <v/>
      </c>
      <c r="AF24" s="74"/>
      <c r="AG24" s="74"/>
      <c r="AH24" s="72"/>
      <c r="AI24" s="8"/>
      <c r="AJ24" s="115"/>
      <c r="AK24" s="7" t="s">
        <v>99</v>
      </c>
    </row>
    <row r="25" spans="1:37" ht="22.5" customHeight="1" thickBot="1" x14ac:dyDescent="0.35">
      <c r="B25" s="11" t="s">
        <v>99</v>
      </c>
      <c r="C25" s="9" t="s">
        <v>99</v>
      </c>
      <c r="D25" s="61"/>
      <c r="E25" s="171"/>
      <c r="F25" s="172" t="str">
        <f t="shared" si="1"/>
        <v/>
      </c>
      <c r="G25" s="171"/>
      <c r="H25" s="173" t="str">
        <f t="shared" si="2"/>
        <v/>
      </c>
      <c r="I25" s="176"/>
      <c r="J25" s="177" t="str">
        <f t="shared" si="3"/>
        <v/>
      </c>
      <c r="K25" s="9"/>
      <c r="L25" s="9"/>
      <c r="M25" s="9"/>
      <c r="N25" s="9"/>
      <c r="O25" s="12"/>
      <c r="P25" s="62"/>
      <c r="Q25" s="3"/>
      <c r="R25" s="3"/>
      <c r="S25" s="10"/>
      <c r="T25" s="9"/>
      <c r="U25" s="9"/>
      <c r="V25" s="63"/>
      <c r="W25" s="274"/>
      <c r="X25" s="275"/>
      <c r="Y25" s="275"/>
      <c r="Z25" s="275"/>
      <c r="AA25" s="277"/>
      <c r="AB25" s="277"/>
      <c r="AC25" s="276"/>
      <c r="AD25" s="64"/>
      <c r="AE25" s="66" t="str">
        <f t="shared" si="0"/>
        <v/>
      </c>
      <c r="AF25" s="74"/>
      <c r="AG25" s="74"/>
      <c r="AH25" s="72"/>
      <c r="AI25" s="8"/>
      <c r="AJ25" s="115"/>
      <c r="AK25" s="7" t="s">
        <v>99</v>
      </c>
    </row>
    <row r="26" spans="1:37" ht="22.5" customHeight="1" thickBot="1" x14ac:dyDescent="0.35">
      <c r="B26" s="11" t="s">
        <v>99</v>
      </c>
      <c r="C26" s="9" t="s">
        <v>99</v>
      </c>
      <c r="D26" s="61"/>
      <c r="E26" s="171"/>
      <c r="F26" s="172" t="str">
        <f t="shared" si="1"/>
        <v/>
      </c>
      <c r="G26" s="171"/>
      <c r="H26" s="173" t="str">
        <f t="shared" si="2"/>
        <v/>
      </c>
      <c r="I26" s="176"/>
      <c r="J26" s="177" t="str">
        <f t="shared" si="3"/>
        <v/>
      </c>
      <c r="K26" s="112"/>
      <c r="L26" s="9"/>
      <c r="M26" s="9"/>
      <c r="N26" s="4"/>
      <c r="O26" s="159"/>
      <c r="P26" s="62"/>
      <c r="Q26" s="3"/>
      <c r="R26" s="3"/>
      <c r="S26" s="10"/>
      <c r="T26" s="9"/>
      <c r="U26" s="9"/>
      <c r="V26" s="63"/>
      <c r="W26" s="274"/>
      <c r="X26" s="275"/>
      <c r="Y26" s="275"/>
      <c r="Z26" s="275"/>
      <c r="AA26" s="277"/>
      <c r="AB26" s="277"/>
      <c r="AC26" s="276"/>
      <c r="AD26" s="64"/>
      <c r="AE26" s="66" t="str">
        <f t="shared" si="0"/>
        <v/>
      </c>
      <c r="AF26" s="74"/>
      <c r="AG26" s="74"/>
      <c r="AH26" s="72"/>
      <c r="AI26" s="8"/>
      <c r="AJ26" s="115"/>
      <c r="AK26" s="7" t="s">
        <v>99</v>
      </c>
    </row>
    <row r="27" spans="1:37" ht="22.5" customHeight="1" thickBot="1" x14ac:dyDescent="0.35">
      <c r="B27" s="11" t="s">
        <v>99</v>
      </c>
      <c r="C27" s="9" t="s">
        <v>99</v>
      </c>
      <c r="D27" s="61"/>
      <c r="E27" s="171"/>
      <c r="F27" s="172" t="str">
        <f t="shared" si="1"/>
        <v/>
      </c>
      <c r="G27" s="171"/>
      <c r="H27" s="173" t="str">
        <f t="shared" si="2"/>
        <v/>
      </c>
      <c r="I27" s="176"/>
      <c r="J27" s="177" t="str">
        <f t="shared" si="3"/>
        <v/>
      </c>
      <c r="K27" s="130"/>
      <c r="L27" s="9"/>
      <c r="M27" s="9"/>
      <c r="N27" s="9"/>
      <c r="O27" s="12"/>
      <c r="P27" s="62"/>
      <c r="Q27" s="3"/>
      <c r="R27" s="3"/>
      <c r="S27" s="10"/>
      <c r="T27" s="9"/>
      <c r="U27" s="9"/>
      <c r="V27" s="63"/>
      <c r="W27" s="274"/>
      <c r="X27" s="275"/>
      <c r="Y27" s="275"/>
      <c r="Z27" s="275"/>
      <c r="AA27" s="277"/>
      <c r="AB27" s="277"/>
      <c r="AC27" s="276"/>
      <c r="AD27" s="64"/>
      <c r="AE27" s="66" t="str">
        <f t="shared" si="0"/>
        <v/>
      </c>
      <c r="AF27" s="74"/>
      <c r="AG27" s="74"/>
      <c r="AH27" s="72"/>
      <c r="AI27" s="8"/>
      <c r="AJ27" s="115"/>
      <c r="AK27" s="7" t="s">
        <v>99</v>
      </c>
    </row>
    <row r="28" spans="1:37" ht="22.5" customHeight="1" thickBot="1" x14ac:dyDescent="0.35">
      <c r="B28" s="11" t="s">
        <v>99</v>
      </c>
      <c r="C28" s="9" t="s">
        <v>99</v>
      </c>
      <c r="D28" s="61"/>
      <c r="E28" s="171"/>
      <c r="F28" s="172" t="str">
        <f t="shared" si="1"/>
        <v/>
      </c>
      <c r="G28" s="171"/>
      <c r="H28" s="173" t="str">
        <f t="shared" si="2"/>
        <v/>
      </c>
      <c r="I28" s="176"/>
      <c r="J28" s="177" t="str">
        <f t="shared" si="3"/>
        <v/>
      </c>
      <c r="K28" s="9"/>
      <c r="L28" s="9"/>
      <c r="M28" s="9"/>
      <c r="N28" s="9"/>
      <c r="O28" s="12"/>
      <c r="P28" s="62"/>
      <c r="Q28" s="3"/>
      <c r="R28" s="3"/>
      <c r="S28" s="10"/>
      <c r="T28" s="9"/>
      <c r="U28" s="9"/>
      <c r="V28" s="63"/>
      <c r="W28" s="274"/>
      <c r="X28" s="275"/>
      <c r="Y28" s="275"/>
      <c r="Z28" s="275"/>
      <c r="AA28" s="277"/>
      <c r="AB28" s="277"/>
      <c r="AC28" s="276"/>
      <c r="AD28" s="64"/>
      <c r="AE28" s="66" t="str">
        <f t="shared" si="0"/>
        <v/>
      </c>
      <c r="AF28" s="74"/>
      <c r="AG28" s="74"/>
      <c r="AH28" s="72"/>
      <c r="AI28" s="8"/>
      <c r="AJ28" s="115"/>
      <c r="AK28" s="7" t="s">
        <v>99</v>
      </c>
    </row>
    <row r="29" spans="1:37" ht="22.5" customHeight="1" thickBot="1" x14ac:dyDescent="0.35">
      <c r="B29" s="11" t="s">
        <v>99</v>
      </c>
      <c r="C29" s="9" t="s">
        <v>99</v>
      </c>
      <c r="D29" s="61"/>
      <c r="E29" s="171"/>
      <c r="F29" s="172" t="str">
        <f t="shared" si="1"/>
        <v/>
      </c>
      <c r="G29" s="171"/>
      <c r="H29" s="173" t="str">
        <f t="shared" si="2"/>
        <v/>
      </c>
      <c r="I29" s="176"/>
      <c r="J29" s="177" t="str">
        <f t="shared" si="3"/>
        <v/>
      </c>
      <c r="K29" s="112"/>
      <c r="L29" s="9"/>
      <c r="M29" s="9"/>
      <c r="N29" s="4"/>
      <c r="O29" s="159"/>
      <c r="P29" s="62"/>
      <c r="Q29" s="3"/>
      <c r="R29" s="3"/>
      <c r="S29" s="10"/>
      <c r="T29" s="9"/>
      <c r="U29" s="9"/>
      <c r="V29" s="63"/>
      <c r="W29" s="274"/>
      <c r="X29" s="275"/>
      <c r="Y29" s="275"/>
      <c r="Z29" s="275"/>
      <c r="AA29" s="277"/>
      <c r="AB29" s="277"/>
      <c r="AC29" s="276"/>
      <c r="AD29" s="64"/>
      <c r="AE29" s="66" t="str">
        <f t="shared" si="0"/>
        <v/>
      </c>
      <c r="AF29" s="74"/>
      <c r="AG29" s="74"/>
      <c r="AH29" s="72"/>
      <c r="AI29" s="8"/>
      <c r="AJ29" s="115"/>
      <c r="AK29" s="7" t="s">
        <v>99</v>
      </c>
    </row>
    <row r="30" spans="1:37" ht="22.5" customHeight="1" thickBot="1" x14ac:dyDescent="0.35">
      <c r="B30" s="11" t="s">
        <v>99</v>
      </c>
      <c r="C30" s="9" t="s">
        <v>99</v>
      </c>
      <c r="D30" s="61"/>
      <c r="E30" s="171"/>
      <c r="F30" s="172" t="str">
        <f t="shared" si="1"/>
        <v/>
      </c>
      <c r="G30" s="171"/>
      <c r="H30" s="173" t="str">
        <f t="shared" si="2"/>
        <v/>
      </c>
      <c r="I30" s="176"/>
      <c r="J30" s="177" t="str">
        <f t="shared" si="3"/>
        <v/>
      </c>
      <c r="K30" s="130"/>
      <c r="L30" s="9"/>
      <c r="M30" s="9"/>
      <c r="N30" s="9"/>
      <c r="O30" s="12"/>
      <c r="P30" s="62"/>
      <c r="Q30" s="3"/>
      <c r="R30" s="3"/>
      <c r="S30" s="10"/>
      <c r="T30" s="9"/>
      <c r="U30" s="9"/>
      <c r="V30" s="63"/>
      <c r="W30" s="274"/>
      <c r="X30" s="275"/>
      <c r="Y30" s="275"/>
      <c r="Z30" s="275"/>
      <c r="AA30" s="277"/>
      <c r="AB30" s="277"/>
      <c r="AC30" s="276"/>
      <c r="AD30" s="64"/>
      <c r="AE30" s="66" t="str">
        <f t="shared" si="0"/>
        <v/>
      </c>
      <c r="AF30" s="74"/>
      <c r="AG30" s="74"/>
      <c r="AH30" s="72"/>
      <c r="AI30" s="8"/>
      <c r="AJ30" s="115"/>
      <c r="AK30" s="7" t="s">
        <v>99</v>
      </c>
    </row>
    <row r="31" spans="1:37" ht="22.5" customHeight="1" thickBot="1" x14ac:dyDescent="0.35">
      <c r="B31" s="11" t="s">
        <v>99</v>
      </c>
      <c r="C31" s="9" t="s">
        <v>99</v>
      </c>
      <c r="D31" s="61"/>
      <c r="E31" s="171"/>
      <c r="F31" s="172" t="str">
        <f t="shared" si="1"/>
        <v/>
      </c>
      <c r="G31" s="171"/>
      <c r="H31" s="173" t="str">
        <f t="shared" si="2"/>
        <v/>
      </c>
      <c r="I31" s="176"/>
      <c r="J31" s="177" t="str">
        <f t="shared" si="3"/>
        <v/>
      </c>
      <c r="K31" s="9"/>
      <c r="L31" s="9"/>
      <c r="M31" s="9"/>
      <c r="N31" s="9"/>
      <c r="O31" s="12"/>
      <c r="P31" s="62"/>
      <c r="Q31" s="3"/>
      <c r="R31" s="3"/>
      <c r="S31" s="10"/>
      <c r="T31" s="9"/>
      <c r="U31" s="9"/>
      <c r="V31" s="63"/>
      <c r="W31" s="274"/>
      <c r="X31" s="275"/>
      <c r="Y31" s="275"/>
      <c r="Z31" s="275"/>
      <c r="AA31" s="277"/>
      <c r="AB31" s="277"/>
      <c r="AC31" s="276"/>
      <c r="AD31" s="64"/>
      <c r="AE31" s="66" t="str">
        <f t="shared" si="0"/>
        <v/>
      </c>
      <c r="AF31" s="74"/>
      <c r="AG31" s="74"/>
      <c r="AH31" s="72"/>
      <c r="AI31" s="8"/>
      <c r="AJ31" s="115"/>
      <c r="AK31" s="7" t="s">
        <v>99</v>
      </c>
    </row>
    <row r="32" spans="1:37" ht="22.5" customHeight="1" thickBot="1" x14ac:dyDescent="0.35">
      <c r="B32" s="11" t="s">
        <v>99</v>
      </c>
      <c r="C32" s="9" t="s">
        <v>99</v>
      </c>
      <c r="D32" s="61"/>
      <c r="E32" s="171"/>
      <c r="F32" s="172" t="str">
        <f t="shared" si="1"/>
        <v/>
      </c>
      <c r="G32" s="171"/>
      <c r="H32" s="173" t="str">
        <f t="shared" si="2"/>
        <v/>
      </c>
      <c r="I32" s="176"/>
      <c r="J32" s="177" t="str">
        <f t="shared" si="3"/>
        <v/>
      </c>
      <c r="K32" s="112"/>
      <c r="L32" s="9"/>
      <c r="M32" s="9"/>
      <c r="N32" s="4"/>
      <c r="O32" s="159"/>
      <c r="P32" s="62"/>
      <c r="Q32" s="3"/>
      <c r="R32" s="3"/>
      <c r="S32" s="10"/>
      <c r="T32" s="9"/>
      <c r="U32" s="9"/>
      <c r="V32" s="63"/>
      <c r="W32" s="274"/>
      <c r="X32" s="275"/>
      <c r="Y32" s="275"/>
      <c r="Z32" s="275"/>
      <c r="AA32" s="277"/>
      <c r="AB32" s="277"/>
      <c r="AC32" s="276"/>
      <c r="AD32" s="64"/>
      <c r="AE32" s="66" t="str">
        <f t="shared" si="0"/>
        <v/>
      </c>
      <c r="AF32" s="74"/>
      <c r="AG32" s="74"/>
      <c r="AH32" s="72"/>
      <c r="AI32" s="8"/>
      <c r="AJ32" s="115"/>
      <c r="AK32" s="7" t="s">
        <v>99</v>
      </c>
    </row>
    <row r="33" spans="1:37" ht="22.5" customHeight="1" thickBot="1" x14ac:dyDescent="0.35">
      <c r="B33" s="11" t="s">
        <v>99</v>
      </c>
      <c r="C33" s="9" t="s">
        <v>99</v>
      </c>
      <c r="D33" s="61"/>
      <c r="E33" s="171"/>
      <c r="F33" s="172" t="str">
        <f t="shared" si="1"/>
        <v/>
      </c>
      <c r="G33" s="171"/>
      <c r="H33" s="173" t="str">
        <f t="shared" si="2"/>
        <v/>
      </c>
      <c r="I33" s="176"/>
      <c r="J33" s="177" t="str">
        <f t="shared" si="3"/>
        <v/>
      </c>
      <c r="K33" s="130"/>
      <c r="L33" s="9"/>
      <c r="M33" s="9"/>
      <c r="N33" s="9"/>
      <c r="O33" s="12"/>
      <c r="P33" s="62"/>
      <c r="Q33" s="3"/>
      <c r="R33" s="3"/>
      <c r="S33" s="10"/>
      <c r="T33" s="9"/>
      <c r="U33" s="9"/>
      <c r="V33" s="63"/>
      <c r="W33" s="274"/>
      <c r="X33" s="275"/>
      <c r="Y33" s="275"/>
      <c r="Z33" s="275"/>
      <c r="AA33" s="277"/>
      <c r="AB33" s="277"/>
      <c r="AC33" s="276"/>
      <c r="AD33" s="64"/>
      <c r="AE33" s="66" t="str">
        <f t="shared" si="0"/>
        <v/>
      </c>
      <c r="AF33" s="74"/>
      <c r="AG33" s="74"/>
      <c r="AH33" s="72"/>
      <c r="AI33" s="8"/>
      <c r="AJ33" s="115"/>
      <c r="AK33" s="7" t="s">
        <v>99</v>
      </c>
    </row>
    <row r="34" spans="1:37" ht="22.5" customHeight="1" thickBot="1" x14ac:dyDescent="0.35">
      <c r="B34" s="11" t="s">
        <v>99</v>
      </c>
      <c r="C34" s="9" t="s">
        <v>99</v>
      </c>
      <c r="D34" s="61"/>
      <c r="E34" s="171"/>
      <c r="F34" s="172" t="str">
        <f t="shared" si="1"/>
        <v/>
      </c>
      <c r="G34" s="171"/>
      <c r="H34" s="173" t="str">
        <f t="shared" si="2"/>
        <v/>
      </c>
      <c r="I34" s="176"/>
      <c r="J34" s="177" t="str">
        <f t="shared" si="3"/>
        <v/>
      </c>
      <c r="K34" s="9"/>
      <c r="L34" s="9"/>
      <c r="M34" s="9"/>
      <c r="N34" s="9"/>
      <c r="O34" s="12"/>
      <c r="P34" s="62"/>
      <c r="Q34" s="3"/>
      <c r="R34" s="3"/>
      <c r="S34" s="10"/>
      <c r="T34" s="9"/>
      <c r="U34" s="9"/>
      <c r="V34" s="63"/>
      <c r="W34" s="274"/>
      <c r="X34" s="275"/>
      <c r="Y34" s="275"/>
      <c r="Z34" s="275"/>
      <c r="AA34" s="277"/>
      <c r="AB34" s="277"/>
      <c r="AC34" s="276"/>
      <c r="AD34" s="64"/>
      <c r="AE34" s="66" t="str">
        <f t="shared" si="0"/>
        <v/>
      </c>
      <c r="AF34" s="74"/>
      <c r="AG34" s="74"/>
      <c r="AH34" s="72"/>
      <c r="AI34" s="8"/>
      <c r="AJ34" s="115"/>
      <c r="AK34" s="7" t="s">
        <v>99</v>
      </c>
    </row>
    <row r="35" spans="1:37" ht="22.5" customHeight="1" thickBot="1" x14ac:dyDescent="0.35">
      <c r="B35" s="11" t="s">
        <v>99</v>
      </c>
      <c r="C35" s="9" t="s">
        <v>99</v>
      </c>
      <c r="D35" s="61"/>
      <c r="E35" s="171"/>
      <c r="F35" s="172" t="str">
        <f t="shared" si="1"/>
        <v/>
      </c>
      <c r="G35" s="171"/>
      <c r="H35" s="173" t="str">
        <f t="shared" si="2"/>
        <v/>
      </c>
      <c r="I35" s="176"/>
      <c r="J35" s="177" t="str">
        <f t="shared" si="3"/>
        <v/>
      </c>
      <c r="K35" s="112"/>
      <c r="L35" s="9"/>
      <c r="M35" s="9"/>
      <c r="N35" s="4"/>
      <c r="O35" s="159"/>
      <c r="P35" s="62"/>
      <c r="Q35" s="3"/>
      <c r="R35" s="3"/>
      <c r="S35" s="10"/>
      <c r="T35" s="9"/>
      <c r="U35" s="9"/>
      <c r="V35" s="63"/>
      <c r="W35" s="274"/>
      <c r="X35" s="275"/>
      <c r="Y35" s="275"/>
      <c r="Z35" s="275"/>
      <c r="AA35" s="277"/>
      <c r="AB35" s="277"/>
      <c r="AC35" s="276"/>
      <c r="AD35" s="64"/>
      <c r="AE35" s="66" t="str">
        <f t="shared" si="0"/>
        <v/>
      </c>
      <c r="AF35" s="74"/>
      <c r="AG35" s="74"/>
      <c r="AH35" s="72"/>
      <c r="AI35" s="8"/>
      <c r="AJ35" s="115"/>
      <c r="AK35" s="7" t="s">
        <v>99</v>
      </c>
    </row>
    <row r="36" spans="1:37" ht="22.5" customHeight="1" thickBot="1" x14ac:dyDescent="0.35">
      <c r="B36" s="11" t="s">
        <v>99</v>
      </c>
      <c r="C36" s="9" t="s">
        <v>99</v>
      </c>
      <c r="D36" s="61"/>
      <c r="E36" s="171"/>
      <c r="F36" s="172" t="str">
        <f t="shared" si="1"/>
        <v/>
      </c>
      <c r="G36" s="171"/>
      <c r="H36" s="173" t="str">
        <f t="shared" si="2"/>
        <v/>
      </c>
      <c r="I36" s="176"/>
      <c r="J36" s="177" t="str">
        <f t="shared" si="3"/>
        <v/>
      </c>
      <c r="K36" s="130"/>
      <c r="L36" s="9"/>
      <c r="M36" s="9"/>
      <c r="N36" s="9"/>
      <c r="O36" s="12"/>
      <c r="P36" s="62"/>
      <c r="Q36" s="3"/>
      <c r="R36" s="3"/>
      <c r="S36" s="10"/>
      <c r="T36" s="9"/>
      <c r="U36" s="9"/>
      <c r="V36" s="63"/>
      <c r="W36" s="274"/>
      <c r="X36" s="275"/>
      <c r="Y36" s="275"/>
      <c r="Z36" s="275"/>
      <c r="AA36" s="277"/>
      <c r="AB36" s="277"/>
      <c r="AC36" s="276"/>
      <c r="AD36" s="64"/>
      <c r="AE36" s="66" t="str">
        <f t="shared" si="0"/>
        <v/>
      </c>
      <c r="AF36" s="74"/>
      <c r="AG36" s="74"/>
      <c r="AH36" s="72"/>
      <c r="AI36" s="8"/>
      <c r="AJ36" s="115"/>
      <c r="AK36" s="7" t="s">
        <v>99</v>
      </c>
    </row>
    <row r="37" spans="1:37" ht="22.5" customHeight="1" thickBot="1" x14ac:dyDescent="0.35">
      <c r="B37" s="11" t="s">
        <v>99</v>
      </c>
      <c r="C37" s="9" t="s">
        <v>99</v>
      </c>
      <c r="D37" s="61"/>
      <c r="E37" s="171"/>
      <c r="F37" s="172" t="str">
        <f t="shared" si="1"/>
        <v/>
      </c>
      <c r="G37" s="171"/>
      <c r="H37" s="173" t="str">
        <f t="shared" si="2"/>
        <v/>
      </c>
      <c r="I37" s="176"/>
      <c r="J37" s="177" t="str">
        <f t="shared" si="3"/>
        <v/>
      </c>
      <c r="K37" s="9"/>
      <c r="L37" s="9"/>
      <c r="M37" s="9"/>
      <c r="N37" s="9"/>
      <c r="O37" s="12"/>
      <c r="P37" s="62"/>
      <c r="Q37" s="3"/>
      <c r="R37" s="3"/>
      <c r="S37" s="10"/>
      <c r="T37" s="9"/>
      <c r="U37" s="9"/>
      <c r="V37" s="63"/>
      <c r="W37" s="274"/>
      <c r="X37" s="275"/>
      <c r="Y37" s="275"/>
      <c r="Z37" s="275"/>
      <c r="AA37" s="277"/>
      <c r="AB37" s="277"/>
      <c r="AC37" s="276"/>
      <c r="AD37" s="64"/>
      <c r="AE37" s="66" t="str">
        <f t="shared" si="0"/>
        <v/>
      </c>
      <c r="AF37" s="74"/>
      <c r="AG37" s="74"/>
      <c r="AH37" s="72"/>
      <c r="AI37" s="8"/>
      <c r="AJ37" s="115"/>
      <c r="AK37" s="7" t="s">
        <v>99</v>
      </c>
    </row>
    <row r="38" spans="1:37" ht="22.5" customHeight="1" thickBot="1" x14ac:dyDescent="0.35">
      <c r="B38" s="11" t="s">
        <v>99</v>
      </c>
      <c r="C38" s="9" t="s">
        <v>99</v>
      </c>
      <c r="D38" s="61"/>
      <c r="E38" s="171"/>
      <c r="F38" s="172" t="str">
        <f t="shared" si="1"/>
        <v/>
      </c>
      <c r="G38" s="171"/>
      <c r="H38" s="173" t="str">
        <f t="shared" si="2"/>
        <v/>
      </c>
      <c r="I38" s="176"/>
      <c r="J38" s="177" t="str">
        <f t="shared" si="3"/>
        <v/>
      </c>
      <c r="K38" s="112"/>
      <c r="L38" s="9"/>
      <c r="M38" s="9"/>
      <c r="N38" s="4"/>
      <c r="O38" s="159"/>
      <c r="P38" s="62"/>
      <c r="Q38" s="3"/>
      <c r="R38" s="3"/>
      <c r="S38" s="10"/>
      <c r="T38" s="9"/>
      <c r="U38" s="9"/>
      <c r="V38" s="63"/>
      <c r="W38" s="274"/>
      <c r="X38" s="275"/>
      <c r="Y38" s="275"/>
      <c r="Z38" s="275"/>
      <c r="AA38" s="277"/>
      <c r="AB38" s="277"/>
      <c r="AC38" s="276"/>
      <c r="AD38" s="64"/>
      <c r="AE38" s="66" t="str">
        <f t="shared" si="0"/>
        <v/>
      </c>
      <c r="AF38" s="74"/>
      <c r="AG38" s="74"/>
      <c r="AH38" s="72"/>
      <c r="AI38" s="8"/>
      <c r="AJ38" s="115"/>
      <c r="AK38" s="7" t="s">
        <v>99</v>
      </c>
    </row>
    <row r="39" spans="1:37" ht="22.5" customHeight="1" thickBot="1" x14ac:dyDescent="0.35">
      <c r="B39" s="11" t="s">
        <v>99</v>
      </c>
      <c r="C39" s="9" t="s">
        <v>99</v>
      </c>
      <c r="D39" s="61"/>
      <c r="E39" s="171"/>
      <c r="F39" s="172" t="str">
        <f t="shared" si="1"/>
        <v/>
      </c>
      <c r="G39" s="171"/>
      <c r="H39" s="173" t="str">
        <f t="shared" si="2"/>
        <v/>
      </c>
      <c r="I39" s="176"/>
      <c r="J39" s="177" t="str">
        <f t="shared" si="3"/>
        <v/>
      </c>
      <c r="K39" s="130"/>
      <c r="L39" s="9"/>
      <c r="M39" s="9"/>
      <c r="N39" s="9"/>
      <c r="O39" s="12"/>
      <c r="P39" s="62"/>
      <c r="Q39" s="3"/>
      <c r="R39" s="3"/>
      <c r="S39" s="10"/>
      <c r="T39" s="9"/>
      <c r="U39" s="9"/>
      <c r="V39" s="63"/>
      <c r="W39" s="274"/>
      <c r="X39" s="275"/>
      <c r="Y39" s="275"/>
      <c r="Z39" s="275"/>
      <c r="AA39" s="277"/>
      <c r="AB39" s="277"/>
      <c r="AC39" s="276"/>
      <c r="AD39" s="64"/>
      <c r="AE39" s="66" t="str">
        <f t="shared" si="0"/>
        <v/>
      </c>
      <c r="AF39" s="74"/>
      <c r="AG39" s="74"/>
      <c r="AH39" s="72"/>
      <c r="AI39" s="8"/>
      <c r="AJ39" s="115"/>
      <c r="AK39" s="7" t="s">
        <v>99</v>
      </c>
    </row>
    <row r="40" spans="1:37" ht="22.5" customHeight="1" thickBot="1" x14ac:dyDescent="0.35">
      <c r="B40" s="11" t="s">
        <v>99</v>
      </c>
      <c r="C40" s="9" t="s">
        <v>99</v>
      </c>
      <c r="D40" s="61"/>
      <c r="E40" s="171"/>
      <c r="F40" s="172" t="str">
        <f t="shared" si="1"/>
        <v/>
      </c>
      <c r="G40" s="171"/>
      <c r="H40" s="173" t="str">
        <f t="shared" si="2"/>
        <v/>
      </c>
      <c r="I40" s="176"/>
      <c r="J40" s="177" t="str">
        <f t="shared" si="3"/>
        <v/>
      </c>
      <c r="K40" s="9"/>
      <c r="L40" s="9"/>
      <c r="M40" s="9"/>
      <c r="N40" s="9"/>
      <c r="O40" s="12"/>
      <c r="P40" s="62"/>
      <c r="Q40" s="3"/>
      <c r="R40" s="3"/>
      <c r="S40" s="10"/>
      <c r="T40" s="9"/>
      <c r="U40" s="9"/>
      <c r="V40" s="63"/>
      <c r="W40" s="274"/>
      <c r="X40" s="275"/>
      <c r="Y40" s="275"/>
      <c r="Z40" s="275"/>
      <c r="AA40" s="277"/>
      <c r="AB40" s="277"/>
      <c r="AC40" s="276"/>
      <c r="AD40" s="64"/>
      <c r="AE40" s="66" t="str">
        <f t="shared" ref="AE40:AE68" si="4">IF(OR(ISBLANK(L40),ISBLANK(AD40)),"",IFERROR(AD40/L40,""))</f>
        <v/>
      </c>
      <c r="AF40" s="74"/>
      <c r="AG40" s="74"/>
      <c r="AH40" s="72"/>
      <c r="AI40" s="8"/>
      <c r="AJ40" s="115"/>
      <c r="AK40" s="7" t="s">
        <v>99</v>
      </c>
    </row>
    <row r="41" spans="1:37" ht="22.5" customHeight="1" thickBot="1" x14ac:dyDescent="0.35">
      <c r="B41" s="11" t="s">
        <v>99</v>
      </c>
      <c r="C41" s="9" t="s">
        <v>99</v>
      </c>
      <c r="D41" s="61"/>
      <c r="E41" s="171"/>
      <c r="F41" s="172" t="str">
        <f t="shared" si="1"/>
        <v/>
      </c>
      <c r="G41" s="171"/>
      <c r="H41" s="173" t="str">
        <f t="shared" si="2"/>
        <v/>
      </c>
      <c r="I41" s="176"/>
      <c r="J41" s="177" t="str">
        <f t="shared" si="3"/>
        <v/>
      </c>
      <c r="K41" s="112"/>
      <c r="L41" s="9"/>
      <c r="M41" s="9"/>
      <c r="N41" s="4"/>
      <c r="O41" s="159"/>
      <c r="P41" s="62"/>
      <c r="Q41" s="3"/>
      <c r="R41" s="3"/>
      <c r="S41" s="10"/>
      <c r="T41" s="9"/>
      <c r="U41" s="9"/>
      <c r="V41" s="63"/>
      <c r="W41" s="274"/>
      <c r="X41" s="275"/>
      <c r="Y41" s="275"/>
      <c r="Z41" s="275"/>
      <c r="AA41" s="277"/>
      <c r="AB41" s="277"/>
      <c r="AC41" s="276"/>
      <c r="AD41" s="64"/>
      <c r="AE41" s="66" t="str">
        <f t="shared" si="4"/>
        <v/>
      </c>
      <c r="AF41" s="74"/>
      <c r="AG41" s="74"/>
      <c r="AH41" s="72"/>
      <c r="AI41" s="8"/>
      <c r="AJ41" s="115"/>
      <c r="AK41" s="7" t="s">
        <v>99</v>
      </c>
    </row>
    <row r="42" spans="1:37" ht="22.5" customHeight="1" thickBot="1" x14ac:dyDescent="0.35">
      <c r="A42" s="116"/>
      <c r="B42" s="11" t="s">
        <v>99</v>
      </c>
      <c r="C42" s="9" t="s">
        <v>99</v>
      </c>
      <c r="D42" s="61"/>
      <c r="E42" s="171"/>
      <c r="F42" s="172" t="str">
        <f t="shared" si="1"/>
        <v/>
      </c>
      <c r="G42" s="171"/>
      <c r="H42" s="173" t="str">
        <f t="shared" si="2"/>
        <v/>
      </c>
      <c r="I42" s="176"/>
      <c r="J42" s="177" t="str">
        <f t="shared" si="3"/>
        <v/>
      </c>
      <c r="K42" s="130"/>
      <c r="L42" s="9"/>
      <c r="M42" s="9"/>
      <c r="N42" s="9"/>
      <c r="O42" s="12"/>
      <c r="P42" s="62"/>
      <c r="Q42" s="3"/>
      <c r="R42" s="3"/>
      <c r="S42" s="10"/>
      <c r="T42" s="9"/>
      <c r="U42" s="9"/>
      <c r="V42" s="63"/>
      <c r="W42" s="274"/>
      <c r="X42" s="275"/>
      <c r="Y42" s="275"/>
      <c r="Z42" s="275"/>
      <c r="AA42" s="277"/>
      <c r="AB42" s="277"/>
      <c r="AC42" s="276"/>
      <c r="AD42" s="64"/>
      <c r="AE42" s="66" t="str">
        <f t="shared" si="4"/>
        <v/>
      </c>
      <c r="AF42" s="74"/>
      <c r="AG42" s="74"/>
      <c r="AH42" s="72"/>
      <c r="AI42" s="8"/>
      <c r="AJ42" s="115"/>
      <c r="AK42" s="7" t="s">
        <v>99</v>
      </c>
    </row>
    <row r="43" spans="1:37" ht="22.5" customHeight="1" thickBot="1" x14ac:dyDescent="0.35">
      <c r="A43" s="14" t="s">
        <v>127</v>
      </c>
      <c r="B43" s="6" t="s">
        <v>99</v>
      </c>
      <c r="C43" s="4" t="s">
        <v>99</v>
      </c>
      <c r="D43" s="57"/>
      <c r="E43" s="171"/>
      <c r="F43" s="172" t="str">
        <f t="shared" si="1"/>
        <v/>
      </c>
      <c r="G43" s="171"/>
      <c r="H43" s="173" t="str">
        <f t="shared" si="2"/>
        <v/>
      </c>
      <c r="I43" s="178"/>
      <c r="J43" s="177" t="str">
        <f t="shared" si="3"/>
        <v/>
      </c>
      <c r="K43" s="9"/>
      <c r="L43" s="4"/>
      <c r="M43" s="4"/>
      <c r="N43" s="9"/>
      <c r="O43" s="12"/>
      <c r="P43" s="58"/>
      <c r="Q43" s="2"/>
      <c r="R43" s="2"/>
      <c r="S43" s="5"/>
      <c r="T43" s="4"/>
      <c r="U43" s="4"/>
      <c r="V43" s="59"/>
      <c r="W43" s="274"/>
      <c r="X43" s="275"/>
      <c r="Y43" s="275"/>
      <c r="Z43" s="275"/>
      <c r="AA43" s="277"/>
      <c r="AB43" s="277"/>
      <c r="AC43" s="276"/>
      <c r="AD43" s="60"/>
      <c r="AE43" s="65" t="str">
        <f t="shared" si="4"/>
        <v/>
      </c>
      <c r="AF43" s="73"/>
      <c r="AG43" s="73"/>
      <c r="AH43" s="71"/>
      <c r="AI43" s="67"/>
      <c r="AJ43" s="114"/>
      <c r="AK43" s="7" t="s">
        <v>99</v>
      </c>
    </row>
    <row r="44" spans="1:37" ht="22.5" customHeight="1" thickBot="1" x14ac:dyDescent="0.35">
      <c r="A44" s="14" t="s">
        <v>128</v>
      </c>
      <c r="B44" s="11" t="s">
        <v>99</v>
      </c>
      <c r="C44" s="9" t="s">
        <v>99</v>
      </c>
      <c r="D44" s="61"/>
      <c r="E44" s="171"/>
      <c r="F44" s="172" t="str">
        <f t="shared" si="1"/>
        <v/>
      </c>
      <c r="G44" s="171"/>
      <c r="H44" s="173" t="str">
        <f t="shared" si="2"/>
        <v/>
      </c>
      <c r="I44" s="176"/>
      <c r="J44" s="177" t="str">
        <f t="shared" si="3"/>
        <v/>
      </c>
      <c r="K44" s="112"/>
      <c r="L44" s="9"/>
      <c r="M44" s="9"/>
      <c r="N44" s="4"/>
      <c r="O44" s="159"/>
      <c r="P44" s="62"/>
      <c r="Q44" s="3"/>
      <c r="R44" s="3"/>
      <c r="S44" s="10"/>
      <c r="T44" s="9"/>
      <c r="U44" s="9"/>
      <c r="V44" s="63"/>
      <c r="W44" s="274"/>
      <c r="X44" s="275"/>
      <c r="Y44" s="275"/>
      <c r="Z44" s="275"/>
      <c r="AA44" s="277"/>
      <c r="AB44" s="277"/>
      <c r="AC44" s="276"/>
      <c r="AD44" s="64"/>
      <c r="AE44" s="66" t="str">
        <f t="shared" si="4"/>
        <v/>
      </c>
      <c r="AF44" s="74"/>
      <c r="AG44" s="74"/>
      <c r="AH44" s="72"/>
      <c r="AI44" s="8"/>
      <c r="AJ44" s="115"/>
      <c r="AK44" s="7" t="s">
        <v>99</v>
      </c>
    </row>
    <row r="45" spans="1:37" ht="22.5" customHeight="1" thickBot="1" x14ac:dyDescent="0.35">
      <c r="A45" s="14" t="s">
        <v>134</v>
      </c>
      <c r="B45" s="11" t="s">
        <v>99</v>
      </c>
      <c r="C45" s="9" t="s">
        <v>99</v>
      </c>
      <c r="D45" s="61"/>
      <c r="E45" s="171"/>
      <c r="F45" s="172" t="str">
        <f t="shared" si="1"/>
        <v/>
      </c>
      <c r="G45" s="171"/>
      <c r="H45" s="173" t="str">
        <f t="shared" si="2"/>
        <v/>
      </c>
      <c r="I45" s="176"/>
      <c r="J45" s="177" t="str">
        <f t="shared" si="3"/>
        <v/>
      </c>
      <c r="K45" s="130"/>
      <c r="L45" s="9"/>
      <c r="M45" s="9"/>
      <c r="N45" s="9"/>
      <c r="O45" s="12"/>
      <c r="P45" s="62"/>
      <c r="Q45" s="3"/>
      <c r="R45" s="3"/>
      <c r="S45" s="10"/>
      <c r="T45" s="9"/>
      <c r="U45" s="9"/>
      <c r="V45" s="63"/>
      <c r="W45" s="274"/>
      <c r="X45" s="275"/>
      <c r="Y45" s="275"/>
      <c r="Z45" s="275"/>
      <c r="AA45" s="277"/>
      <c r="AB45" s="277"/>
      <c r="AC45" s="276"/>
      <c r="AD45" s="64"/>
      <c r="AE45" s="66" t="str">
        <f t="shared" si="4"/>
        <v/>
      </c>
      <c r="AF45" s="74"/>
      <c r="AG45" s="74"/>
      <c r="AH45" s="72"/>
      <c r="AI45" s="8"/>
      <c r="AJ45" s="115"/>
      <c r="AK45" s="7" t="s">
        <v>99</v>
      </c>
    </row>
    <row r="46" spans="1:37" ht="22.5" customHeight="1" thickBot="1" x14ac:dyDescent="0.35">
      <c r="A46" s="14" t="s">
        <v>99</v>
      </c>
      <c r="B46" s="6" t="s">
        <v>99</v>
      </c>
      <c r="C46" s="4" t="s">
        <v>99</v>
      </c>
      <c r="D46" s="57"/>
      <c r="E46" s="171"/>
      <c r="F46" s="172" t="str">
        <f t="shared" si="1"/>
        <v/>
      </c>
      <c r="G46" s="171"/>
      <c r="H46" s="173" t="str">
        <f t="shared" si="2"/>
        <v/>
      </c>
      <c r="I46" s="178"/>
      <c r="J46" s="177" t="str">
        <f t="shared" si="3"/>
        <v/>
      </c>
      <c r="K46" s="9"/>
      <c r="L46" s="4"/>
      <c r="M46" s="4"/>
      <c r="N46" s="9"/>
      <c r="O46" s="12"/>
      <c r="P46" s="58"/>
      <c r="Q46" s="2"/>
      <c r="R46" s="2"/>
      <c r="S46" s="5"/>
      <c r="T46" s="4"/>
      <c r="U46" s="4"/>
      <c r="V46" s="59"/>
      <c r="W46" s="274"/>
      <c r="X46" s="275"/>
      <c r="Y46" s="275"/>
      <c r="Z46" s="275"/>
      <c r="AA46" s="277"/>
      <c r="AB46" s="277"/>
      <c r="AC46" s="276"/>
      <c r="AD46" s="60"/>
      <c r="AE46" s="66" t="str">
        <f t="shared" si="4"/>
        <v/>
      </c>
      <c r="AF46" s="73"/>
      <c r="AG46" s="73"/>
      <c r="AH46" s="71"/>
      <c r="AI46" s="67"/>
      <c r="AJ46" s="114"/>
      <c r="AK46" s="7" t="s">
        <v>99</v>
      </c>
    </row>
    <row r="47" spans="1:37" ht="22.5" customHeight="1" thickBot="1" x14ac:dyDescent="0.35">
      <c r="A47" s="14" t="s">
        <v>135</v>
      </c>
      <c r="B47" s="11" t="s">
        <v>99</v>
      </c>
      <c r="C47" s="9" t="s">
        <v>99</v>
      </c>
      <c r="D47" s="61"/>
      <c r="E47" s="171"/>
      <c r="F47" s="172" t="str">
        <f t="shared" si="1"/>
        <v/>
      </c>
      <c r="G47" s="171"/>
      <c r="H47" s="173" t="str">
        <f t="shared" si="2"/>
        <v/>
      </c>
      <c r="I47" s="176"/>
      <c r="J47" s="177" t="str">
        <f t="shared" si="3"/>
        <v/>
      </c>
      <c r="K47" s="112"/>
      <c r="L47" s="9"/>
      <c r="M47" s="9"/>
      <c r="N47" s="4"/>
      <c r="O47" s="159"/>
      <c r="P47" s="62"/>
      <c r="Q47" s="3"/>
      <c r="R47" s="3"/>
      <c r="S47" s="10"/>
      <c r="T47" s="9"/>
      <c r="U47" s="9"/>
      <c r="V47" s="63"/>
      <c r="W47" s="274"/>
      <c r="X47" s="275"/>
      <c r="Y47" s="275"/>
      <c r="Z47" s="275"/>
      <c r="AA47" s="277"/>
      <c r="AB47" s="277"/>
      <c r="AC47" s="276"/>
      <c r="AD47" s="64"/>
      <c r="AE47" s="66" t="str">
        <f t="shared" si="4"/>
        <v/>
      </c>
      <c r="AF47" s="74"/>
      <c r="AG47" s="74"/>
      <c r="AH47" s="72"/>
      <c r="AI47" s="8"/>
      <c r="AJ47" s="115"/>
      <c r="AK47" s="7" t="s">
        <v>99</v>
      </c>
    </row>
    <row r="48" spans="1:37" ht="22.5" customHeight="1" thickBot="1" x14ac:dyDescent="0.35">
      <c r="A48" s="14" t="s">
        <v>131</v>
      </c>
      <c r="B48" s="11" t="s">
        <v>99</v>
      </c>
      <c r="C48" s="9" t="s">
        <v>99</v>
      </c>
      <c r="D48" s="61"/>
      <c r="E48" s="171"/>
      <c r="F48" s="172" t="str">
        <f t="shared" si="1"/>
        <v/>
      </c>
      <c r="G48" s="171"/>
      <c r="H48" s="173" t="str">
        <f t="shared" si="2"/>
        <v/>
      </c>
      <c r="I48" s="176"/>
      <c r="J48" s="177" t="str">
        <f t="shared" si="3"/>
        <v/>
      </c>
      <c r="K48" s="130"/>
      <c r="L48" s="9"/>
      <c r="M48" s="9"/>
      <c r="N48" s="9"/>
      <c r="O48" s="12"/>
      <c r="P48" s="62"/>
      <c r="Q48" s="3"/>
      <c r="R48" s="3"/>
      <c r="S48" s="10"/>
      <c r="T48" s="9"/>
      <c r="U48" s="9"/>
      <c r="V48" s="63"/>
      <c r="W48" s="274"/>
      <c r="X48" s="275"/>
      <c r="Y48" s="275"/>
      <c r="Z48" s="275"/>
      <c r="AA48" s="277"/>
      <c r="AB48" s="277"/>
      <c r="AC48" s="276"/>
      <c r="AD48" s="64"/>
      <c r="AE48" s="66" t="str">
        <f t="shared" si="4"/>
        <v/>
      </c>
      <c r="AF48" s="74"/>
      <c r="AG48" s="74"/>
      <c r="AH48" s="72"/>
      <c r="AI48" s="8"/>
      <c r="AJ48" s="115"/>
      <c r="AK48" s="7" t="s">
        <v>99</v>
      </c>
    </row>
    <row r="49" spans="1:37" ht="22.5" customHeight="1" thickBot="1" x14ac:dyDescent="0.35">
      <c r="A49" s="14" t="s">
        <v>136</v>
      </c>
      <c r="B49" s="11" t="s">
        <v>99</v>
      </c>
      <c r="C49" s="9" t="s">
        <v>99</v>
      </c>
      <c r="D49" s="61"/>
      <c r="E49" s="171"/>
      <c r="F49" s="172" t="str">
        <f t="shared" si="1"/>
        <v/>
      </c>
      <c r="G49" s="171"/>
      <c r="H49" s="173" t="str">
        <f t="shared" si="2"/>
        <v/>
      </c>
      <c r="I49" s="176"/>
      <c r="J49" s="177" t="str">
        <f t="shared" si="3"/>
        <v/>
      </c>
      <c r="K49" s="9"/>
      <c r="L49" s="9"/>
      <c r="M49" s="9"/>
      <c r="N49" s="9"/>
      <c r="O49" s="12"/>
      <c r="P49" s="62"/>
      <c r="Q49" s="3"/>
      <c r="R49" s="3"/>
      <c r="S49" s="10"/>
      <c r="T49" s="9"/>
      <c r="U49" s="9"/>
      <c r="V49" s="63"/>
      <c r="W49" s="274"/>
      <c r="X49" s="275"/>
      <c r="Y49" s="275"/>
      <c r="Z49" s="275"/>
      <c r="AA49" s="277"/>
      <c r="AB49" s="277"/>
      <c r="AC49" s="276"/>
      <c r="AD49" s="64"/>
      <c r="AE49" s="66" t="str">
        <f t="shared" si="4"/>
        <v/>
      </c>
      <c r="AF49" s="74"/>
      <c r="AG49" s="74"/>
      <c r="AH49" s="72"/>
      <c r="AI49" s="8"/>
      <c r="AJ49" s="115"/>
      <c r="AK49" s="7" t="s">
        <v>99</v>
      </c>
    </row>
    <row r="50" spans="1:37" ht="22.5" customHeight="1" thickBot="1" x14ac:dyDescent="0.35">
      <c r="A50" s="14" t="s">
        <v>99</v>
      </c>
      <c r="B50" s="11" t="s">
        <v>99</v>
      </c>
      <c r="C50" s="9" t="s">
        <v>99</v>
      </c>
      <c r="D50" s="61"/>
      <c r="E50" s="171"/>
      <c r="F50" s="172" t="str">
        <f t="shared" si="1"/>
        <v/>
      </c>
      <c r="G50" s="171"/>
      <c r="H50" s="173" t="str">
        <f t="shared" si="2"/>
        <v/>
      </c>
      <c r="I50" s="176"/>
      <c r="J50" s="177" t="str">
        <f t="shared" si="3"/>
        <v/>
      </c>
      <c r="K50" s="112"/>
      <c r="L50" s="9"/>
      <c r="M50" s="9"/>
      <c r="N50" s="4"/>
      <c r="O50" s="159"/>
      <c r="P50" s="62"/>
      <c r="Q50" s="3"/>
      <c r="R50" s="3"/>
      <c r="S50" s="10"/>
      <c r="T50" s="9"/>
      <c r="U50" s="9"/>
      <c r="V50" s="63"/>
      <c r="W50" s="274"/>
      <c r="X50" s="275"/>
      <c r="Y50" s="275"/>
      <c r="Z50" s="275"/>
      <c r="AA50" s="277"/>
      <c r="AB50" s="277"/>
      <c r="AC50" s="276"/>
      <c r="AD50" s="64"/>
      <c r="AE50" s="66" t="str">
        <f t="shared" si="4"/>
        <v/>
      </c>
      <c r="AF50" s="74"/>
      <c r="AG50" s="74"/>
      <c r="AH50" s="72"/>
      <c r="AI50" s="8"/>
      <c r="AJ50" s="115"/>
      <c r="AK50" s="7" t="s">
        <v>99</v>
      </c>
    </row>
    <row r="51" spans="1:37" ht="22.5" customHeight="1" thickBot="1" x14ac:dyDescent="0.35">
      <c r="A51" s="14" t="s">
        <v>15</v>
      </c>
      <c r="B51" s="11" t="s">
        <v>99</v>
      </c>
      <c r="C51" s="9" t="s">
        <v>99</v>
      </c>
      <c r="D51" s="61"/>
      <c r="E51" s="171"/>
      <c r="F51" s="172" t="str">
        <f t="shared" si="1"/>
        <v/>
      </c>
      <c r="G51" s="171"/>
      <c r="H51" s="173" t="str">
        <f t="shared" si="2"/>
        <v/>
      </c>
      <c r="I51" s="176"/>
      <c r="J51" s="177" t="str">
        <f t="shared" si="3"/>
        <v/>
      </c>
      <c r="K51" s="130"/>
      <c r="L51" s="9"/>
      <c r="M51" s="9"/>
      <c r="N51" s="9"/>
      <c r="O51" s="12"/>
      <c r="P51" s="62"/>
      <c r="Q51" s="3"/>
      <c r="R51" s="3"/>
      <c r="S51" s="10"/>
      <c r="T51" s="9"/>
      <c r="U51" s="9"/>
      <c r="V51" s="63"/>
      <c r="W51" s="274"/>
      <c r="X51" s="275"/>
      <c r="Y51" s="275"/>
      <c r="Z51" s="275"/>
      <c r="AA51" s="277"/>
      <c r="AB51" s="277"/>
      <c r="AC51" s="276"/>
      <c r="AD51" s="64"/>
      <c r="AE51" s="66" t="str">
        <f t="shared" si="4"/>
        <v/>
      </c>
      <c r="AF51" s="74"/>
      <c r="AG51" s="74"/>
      <c r="AH51" s="72"/>
      <c r="AI51" s="8"/>
      <c r="AJ51" s="115"/>
      <c r="AK51" s="7" t="s">
        <v>99</v>
      </c>
    </row>
    <row r="52" spans="1:37" ht="22.5" customHeight="1" thickBot="1" x14ac:dyDescent="0.35">
      <c r="A52" s="14" t="s">
        <v>133</v>
      </c>
      <c r="B52" s="11" t="s">
        <v>99</v>
      </c>
      <c r="C52" s="9" t="s">
        <v>99</v>
      </c>
      <c r="D52" s="61"/>
      <c r="E52" s="171"/>
      <c r="F52" s="172" t="str">
        <f t="shared" si="1"/>
        <v/>
      </c>
      <c r="G52" s="171"/>
      <c r="H52" s="173" t="str">
        <f t="shared" si="2"/>
        <v/>
      </c>
      <c r="I52" s="176"/>
      <c r="J52" s="177" t="str">
        <f t="shared" si="3"/>
        <v/>
      </c>
      <c r="K52" s="9"/>
      <c r="L52" s="9"/>
      <c r="M52" s="9"/>
      <c r="N52" s="9"/>
      <c r="O52" s="12"/>
      <c r="P52" s="62"/>
      <c r="Q52" s="3"/>
      <c r="R52" s="3"/>
      <c r="S52" s="10"/>
      <c r="T52" s="9"/>
      <c r="U52" s="9"/>
      <c r="V52" s="63"/>
      <c r="W52" s="274"/>
      <c r="X52" s="275"/>
      <c r="Y52" s="275"/>
      <c r="Z52" s="275"/>
      <c r="AA52" s="277"/>
      <c r="AB52" s="277"/>
      <c r="AC52" s="276"/>
      <c r="AD52" s="64"/>
      <c r="AE52" s="66" t="str">
        <f t="shared" si="4"/>
        <v/>
      </c>
      <c r="AF52" s="74"/>
      <c r="AG52" s="74"/>
      <c r="AH52" s="72"/>
      <c r="AI52" s="8"/>
      <c r="AJ52" s="115"/>
      <c r="AK52" s="7" t="s">
        <v>99</v>
      </c>
    </row>
    <row r="53" spans="1:37" ht="22.5" customHeight="1" thickBot="1" x14ac:dyDescent="0.35">
      <c r="B53" s="11" t="s">
        <v>99</v>
      </c>
      <c r="C53" s="9" t="s">
        <v>99</v>
      </c>
      <c r="D53" s="61"/>
      <c r="E53" s="171"/>
      <c r="F53" s="172" t="str">
        <f t="shared" si="1"/>
        <v/>
      </c>
      <c r="G53" s="171"/>
      <c r="H53" s="173" t="str">
        <f t="shared" si="2"/>
        <v/>
      </c>
      <c r="I53" s="176"/>
      <c r="J53" s="177" t="str">
        <f t="shared" si="3"/>
        <v/>
      </c>
      <c r="K53" s="112"/>
      <c r="L53" s="9"/>
      <c r="M53" s="9"/>
      <c r="N53" s="4"/>
      <c r="O53" s="159"/>
      <c r="P53" s="62"/>
      <c r="Q53" s="3"/>
      <c r="R53" s="3"/>
      <c r="S53" s="10"/>
      <c r="T53" s="9"/>
      <c r="U53" s="9"/>
      <c r="V53" s="63"/>
      <c r="W53" s="274"/>
      <c r="X53" s="275"/>
      <c r="Y53" s="275"/>
      <c r="Z53" s="275"/>
      <c r="AA53" s="277"/>
      <c r="AB53" s="277"/>
      <c r="AC53" s="276"/>
      <c r="AD53" s="64"/>
      <c r="AE53" s="66" t="str">
        <f t="shared" si="4"/>
        <v/>
      </c>
      <c r="AF53" s="74"/>
      <c r="AG53" s="74"/>
      <c r="AH53" s="72"/>
      <c r="AI53" s="8"/>
      <c r="AJ53" s="115"/>
      <c r="AK53" s="7" t="s">
        <v>99</v>
      </c>
    </row>
    <row r="54" spans="1:37" ht="22.5" customHeight="1" thickBot="1" x14ac:dyDescent="0.35">
      <c r="B54" s="11" t="s">
        <v>99</v>
      </c>
      <c r="C54" s="9" t="s">
        <v>99</v>
      </c>
      <c r="D54" s="61"/>
      <c r="E54" s="171"/>
      <c r="F54" s="172" t="str">
        <f t="shared" si="1"/>
        <v/>
      </c>
      <c r="G54" s="171"/>
      <c r="H54" s="173" t="str">
        <f t="shared" si="2"/>
        <v/>
      </c>
      <c r="I54" s="176"/>
      <c r="J54" s="177" t="str">
        <f t="shared" si="3"/>
        <v/>
      </c>
      <c r="K54" s="130"/>
      <c r="L54" s="9"/>
      <c r="M54" s="9"/>
      <c r="N54" s="9"/>
      <c r="O54" s="12"/>
      <c r="P54" s="62"/>
      <c r="Q54" s="3"/>
      <c r="R54" s="3"/>
      <c r="S54" s="10"/>
      <c r="T54" s="9"/>
      <c r="U54" s="9"/>
      <c r="V54" s="63"/>
      <c r="W54" s="274"/>
      <c r="X54" s="275"/>
      <c r="Y54" s="275"/>
      <c r="Z54" s="275"/>
      <c r="AA54" s="277"/>
      <c r="AB54" s="277"/>
      <c r="AC54" s="276"/>
      <c r="AD54" s="64"/>
      <c r="AE54" s="66" t="str">
        <f t="shared" si="4"/>
        <v/>
      </c>
      <c r="AF54" s="74"/>
      <c r="AG54" s="74"/>
      <c r="AH54" s="72"/>
      <c r="AI54" s="8"/>
      <c r="AJ54" s="115"/>
      <c r="AK54" s="7" t="s">
        <v>99</v>
      </c>
    </row>
    <row r="55" spans="1:37" ht="22.5" customHeight="1" thickBot="1" x14ac:dyDescent="0.35">
      <c r="B55" s="11" t="s">
        <v>99</v>
      </c>
      <c r="C55" s="9" t="s">
        <v>99</v>
      </c>
      <c r="D55" s="61"/>
      <c r="E55" s="171"/>
      <c r="F55" s="172" t="str">
        <f t="shared" si="1"/>
        <v/>
      </c>
      <c r="G55" s="171"/>
      <c r="H55" s="173" t="str">
        <f t="shared" si="2"/>
        <v/>
      </c>
      <c r="I55" s="176"/>
      <c r="J55" s="177" t="str">
        <f t="shared" si="3"/>
        <v/>
      </c>
      <c r="K55" s="9"/>
      <c r="L55" s="9"/>
      <c r="M55" s="9"/>
      <c r="N55" s="9"/>
      <c r="O55" s="12"/>
      <c r="P55" s="62"/>
      <c r="Q55" s="3"/>
      <c r="R55" s="3"/>
      <c r="S55" s="10"/>
      <c r="T55" s="9"/>
      <c r="U55" s="9"/>
      <c r="V55" s="63"/>
      <c r="W55" s="274"/>
      <c r="X55" s="275"/>
      <c r="Y55" s="275"/>
      <c r="Z55" s="275"/>
      <c r="AA55" s="277"/>
      <c r="AB55" s="277"/>
      <c r="AC55" s="276"/>
      <c r="AD55" s="64"/>
      <c r="AE55" s="66" t="str">
        <f t="shared" si="4"/>
        <v/>
      </c>
      <c r="AF55" s="74"/>
      <c r="AG55" s="74"/>
      <c r="AH55" s="72"/>
      <c r="AI55" s="8"/>
      <c r="AJ55" s="115"/>
      <c r="AK55" s="7" t="s">
        <v>99</v>
      </c>
    </row>
    <row r="56" spans="1:37" ht="22.5" customHeight="1" thickBot="1" x14ac:dyDescent="0.35">
      <c r="B56" s="11" t="s">
        <v>99</v>
      </c>
      <c r="C56" s="9" t="s">
        <v>99</v>
      </c>
      <c r="D56" s="61"/>
      <c r="E56" s="171"/>
      <c r="F56" s="172" t="str">
        <f t="shared" si="1"/>
        <v/>
      </c>
      <c r="G56" s="171"/>
      <c r="H56" s="173" t="str">
        <f t="shared" si="2"/>
        <v/>
      </c>
      <c r="I56" s="176"/>
      <c r="J56" s="177" t="str">
        <f t="shared" si="3"/>
        <v/>
      </c>
      <c r="K56" s="112"/>
      <c r="L56" s="9"/>
      <c r="M56" s="9"/>
      <c r="N56" s="4"/>
      <c r="O56" s="159"/>
      <c r="P56" s="62"/>
      <c r="Q56" s="3"/>
      <c r="R56" s="3"/>
      <c r="S56" s="10"/>
      <c r="T56" s="9"/>
      <c r="U56" s="9"/>
      <c r="V56" s="63"/>
      <c r="W56" s="274"/>
      <c r="X56" s="275"/>
      <c r="Y56" s="275"/>
      <c r="Z56" s="275"/>
      <c r="AA56" s="277"/>
      <c r="AB56" s="277"/>
      <c r="AC56" s="276"/>
      <c r="AD56" s="64"/>
      <c r="AE56" s="66" t="str">
        <f t="shared" si="4"/>
        <v/>
      </c>
      <c r="AF56" s="74"/>
      <c r="AG56" s="74"/>
      <c r="AH56" s="72"/>
      <c r="AI56" s="8"/>
      <c r="AJ56" s="115"/>
      <c r="AK56" s="7" t="s">
        <v>99</v>
      </c>
    </row>
    <row r="57" spans="1:37" ht="22.5" customHeight="1" thickBot="1" x14ac:dyDescent="0.35">
      <c r="B57" s="11" t="s">
        <v>99</v>
      </c>
      <c r="C57" s="9" t="s">
        <v>99</v>
      </c>
      <c r="D57" s="61"/>
      <c r="E57" s="171"/>
      <c r="F57" s="172" t="str">
        <f t="shared" si="1"/>
        <v/>
      </c>
      <c r="G57" s="171"/>
      <c r="H57" s="173" t="str">
        <f t="shared" si="2"/>
        <v/>
      </c>
      <c r="I57" s="176"/>
      <c r="J57" s="177" t="str">
        <f t="shared" si="3"/>
        <v/>
      </c>
      <c r="K57" s="130"/>
      <c r="L57" s="9"/>
      <c r="M57" s="9"/>
      <c r="N57" s="9"/>
      <c r="O57" s="12"/>
      <c r="P57" s="62"/>
      <c r="Q57" s="3"/>
      <c r="R57" s="3"/>
      <c r="S57" s="10"/>
      <c r="T57" s="9"/>
      <c r="U57" s="9"/>
      <c r="V57" s="63"/>
      <c r="W57" s="274"/>
      <c r="X57" s="275"/>
      <c r="Y57" s="275"/>
      <c r="Z57" s="275"/>
      <c r="AA57" s="277"/>
      <c r="AB57" s="277"/>
      <c r="AC57" s="276"/>
      <c r="AD57" s="64"/>
      <c r="AE57" s="66" t="str">
        <f t="shared" si="4"/>
        <v/>
      </c>
      <c r="AF57" s="74"/>
      <c r="AG57" s="74"/>
      <c r="AH57" s="72"/>
      <c r="AI57" s="8"/>
      <c r="AJ57" s="115"/>
      <c r="AK57" s="7" t="s">
        <v>99</v>
      </c>
    </row>
    <row r="58" spans="1:37" ht="22.5" customHeight="1" thickBot="1" x14ac:dyDescent="0.35">
      <c r="B58" s="11" t="s">
        <v>99</v>
      </c>
      <c r="C58" s="9" t="s">
        <v>99</v>
      </c>
      <c r="D58" s="61"/>
      <c r="E58" s="171"/>
      <c r="F58" s="172" t="str">
        <f t="shared" si="1"/>
        <v/>
      </c>
      <c r="G58" s="171"/>
      <c r="H58" s="173" t="str">
        <f t="shared" si="2"/>
        <v/>
      </c>
      <c r="I58" s="176"/>
      <c r="J58" s="177" t="str">
        <f t="shared" si="3"/>
        <v/>
      </c>
      <c r="K58" s="9"/>
      <c r="L58" s="9"/>
      <c r="M58" s="9"/>
      <c r="N58" s="9"/>
      <c r="O58" s="12"/>
      <c r="P58" s="62"/>
      <c r="Q58" s="3"/>
      <c r="R58" s="3"/>
      <c r="S58" s="10"/>
      <c r="T58" s="9"/>
      <c r="U58" s="9"/>
      <c r="V58" s="63"/>
      <c r="W58" s="274"/>
      <c r="X58" s="275"/>
      <c r="Y58" s="275"/>
      <c r="Z58" s="275"/>
      <c r="AA58" s="277"/>
      <c r="AB58" s="277"/>
      <c r="AC58" s="276"/>
      <c r="AD58" s="64"/>
      <c r="AE58" s="66" t="str">
        <f t="shared" si="4"/>
        <v/>
      </c>
      <c r="AF58" s="74"/>
      <c r="AG58" s="74"/>
      <c r="AH58" s="72"/>
      <c r="AI58" s="8"/>
      <c r="AJ58" s="115"/>
      <c r="AK58" s="7" t="s">
        <v>99</v>
      </c>
    </row>
    <row r="59" spans="1:37" ht="22.5" customHeight="1" thickBot="1" x14ac:dyDescent="0.35">
      <c r="B59" s="11" t="s">
        <v>99</v>
      </c>
      <c r="C59" s="9" t="s">
        <v>99</v>
      </c>
      <c r="D59" s="61"/>
      <c r="E59" s="171"/>
      <c r="F59" s="172" t="str">
        <f t="shared" si="1"/>
        <v/>
      </c>
      <c r="G59" s="171"/>
      <c r="H59" s="173" t="str">
        <f t="shared" si="2"/>
        <v/>
      </c>
      <c r="I59" s="176"/>
      <c r="J59" s="177" t="str">
        <f t="shared" si="3"/>
        <v/>
      </c>
      <c r="K59" s="112"/>
      <c r="L59" s="9"/>
      <c r="M59" s="9"/>
      <c r="N59" s="4"/>
      <c r="O59" s="159"/>
      <c r="P59" s="62"/>
      <c r="Q59" s="3"/>
      <c r="R59" s="3"/>
      <c r="S59" s="10"/>
      <c r="T59" s="9"/>
      <c r="U59" s="9"/>
      <c r="V59" s="63"/>
      <c r="W59" s="274"/>
      <c r="X59" s="275"/>
      <c r="Y59" s="275"/>
      <c r="Z59" s="275"/>
      <c r="AA59" s="277"/>
      <c r="AB59" s="277"/>
      <c r="AC59" s="276"/>
      <c r="AD59" s="64"/>
      <c r="AE59" s="66" t="str">
        <f t="shared" si="4"/>
        <v/>
      </c>
      <c r="AF59" s="74"/>
      <c r="AG59" s="74"/>
      <c r="AH59" s="72"/>
      <c r="AI59" s="8"/>
      <c r="AJ59" s="115"/>
      <c r="AK59" s="7" t="s">
        <v>99</v>
      </c>
    </row>
    <row r="60" spans="1:37" ht="22.5" customHeight="1" thickBot="1" x14ac:dyDescent="0.35">
      <c r="B60" s="11" t="s">
        <v>99</v>
      </c>
      <c r="C60" s="9" t="s">
        <v>99</v>
      </c>
      <c r="D60" s="61"/>
      <c r="E60" s="171"/>
      <c r="F60" s="172" t="str">
        <f t="shared" si="1"/>
        <v/>
      </c>
      <c r="G60" s="171"/>
      <c r="H60" s="173" t="str">
        <f t="shared" si="2"/>
        <v/>
      </c>
      <c r="I60" s="176"/>
      <c r="J60" s="177" t="str">
        <f t="shared" si="3"/>
        <v/>
      </c>
      <c r="K60" s="130"/>
      <c r="L60" s="9"/>
      <c r="M60" s="9"/>
      <c r="N60" s="9"/>
      <c r="O60" s="12"/>
      <c r="P60" s="62"/>
      <c r="Q60" s="3"/>
      <c r="R60" s="3"/>
      <c r="S60" s="10"/>
      <c r="T60" s="9"/>
      <c r="U60" s="9"/>
      <c r="V60" s="63"/>
      <c r="W60" s="274"/>
      <c r="X60" s="275"/>
      <c r="Y60" s="275"/>
      <c r="Z60" s="275"/>
      <c r="AA60" s="277"/>
      <c r="AB60" s="277"/>
      <c r="AC60" s="276"/>
      <c r="AD60" s="64"/>
      <c r="AE60" s="66" t="str">
        <f t="shared" si="4"/>
        <v/>
      </c>
      <c r="AF60" s="74"/>
      <c r="AG60" s="74"/>
      <c r="AH60" s="72"/>
      <c r="AI60" s="8"/>
      <c r="AJ60" s="115"/>
      <c r="AK60" s="7" t="s">
        <v>99</v>
      </c>
    </row>
    <row r="61" spans="1:37" ht="22.5" customHeight="1" thickBot="1" x14ac:dyDescent="0.35">
      <c r="B61" s="11" t="s">
        <v>99</v>
      </c>
      <c r="C61" s="9" t="s">
        <v>99</v>
      </c>
      <c r="D61" s="61"/>
      <c r="E61" s="171"/>
      <c r="F61" s="172" t="str">
        <f t="shared" si="1"/>
        <v/>
      </c>
      <c r="G61" s="171"/>
      <c r="H61" s="173" t="str">
        <f t="shared" si="2"/>
        <v/>
      </c>
      <c r="I61" s="176"/>
      <c r="J61" s="177" t="str">
        <f t="shared" si="3"/>
        <v/>
      </c>
      <c r="K61" s="9"/>
      <c r="L61" s="9"/>
      <c r="M61" s="9"/>
      <c r="N61" s="9"/>
      <c r="O61" s="12"/>
      <c r="P61" s="62"/>
      <c r="Q61" s="3"/>
      <c r="R61" s="3"/>
      <c r="S61" s="10"/>
      <c r="T61" s="9"/>
      <c r="U61" s="9"/>
      <c r="V61" s="63"/>
      <c r="W61" s="274"/>
      <c r="X61" s="275"/>
      <c r="Y61" s="275"/>
      <c r="Z61" s="275"/>
      <c r="AA61" s="277"/>
      <c r="AB61" s="277"/>
      <c r="AC61" s="276"/>
      <c r="AD61" s="64"/>
      <c r="AE61" s="66" t="str">
        <f t="shared" si="4"/>
        <v/>
      </c>
      <c r="AF61" s="74"/>
      <c r="AG61" s="74"/>
      <c r="AH61" s="72"/>
      <c r="AI61" s="8"/>
      <c r="AJ61" s="115"/>
      <c r="AK61" s="7" t="s">
        <v>99</v>
      </c>
    </row>
    <row r="62" spans="1:37" ht="22.5" customHeight="1" thickBot="1" x14ac:dyDescent="0.35">
      <c r="B62" s="11" t="s">
        <v>99</v>
      </c>
      <c r="C62" s="9" t="s">
        <v>99</v>
      </c>
      <c r="D62" s="61"/>
      <c r="E62" s="171"/>
      <c r="F62" s="172" t="str">
        <f t="shared" si="1"/>
        <v/>
      </c>
      <c r="G62" s="171"/>
      <c r="H62" s="173" t="str">
        <f t="shared" si="2"/>
        <v/>
      </c>
      <c r="I62" s="176"/>
      <c r="J62" s="177" t="str">
        <f t="shared" si="3"/>
        <v/>
      </c>
      <c r="K62" s="112"/>
      <c r="L62" s="9"/>
      <c r="M62" s="9"/>
      <c r="N62" s="4"/>
      <c r="O62" s="159"/>
      <c r="P62" s="62"/>
      <c r="Q62" s="3"/>
      <c r="R62" s="3"/>
      <c r="S62" s="10"/>
      <c r="T62" s="9"/>
      <c r="U62" s="9"/>
      <c r="V62" s="63"/>
      <c r="W62" s="274"/>
      <c r="X62" s="275"/>
      <c r="Y62" s="275"/>
      <c r="Z62" s="275"/>
      <c r="AA62" s="277"/>
      <c r="AB62" s="277"/>
      <c r="AC62" s="276"/>
      <c r="AD62" s="64"/>
      <c r="AE62" s="66" t="str">
        <f t="shared" si="4"/>
        <v/>
      </c>
      <c r="AF62" s="74"/>
      <c r="AG62" s="74"/>
      <c r="AH62" s="72"/>
      <c r="AI62" s="8"/>
      <c r="AJ62" s="115"/>
      <c r="AK62" s="7" t="s">
        <v>99</v>
      </c>
    </row>
    <row r="63" spans="1:37" ht="22.5" customHeight="1" thickBot="1" x14ac:dyDescent="0.35">
      <c r="B63" s="11" t="s">
        <v>99</v>
      </c>
      <c r="C63" s="9" t="s">
        <v>99</v>
      </c>
      <c r="D63" s="61"/>
      <c r="E63" s="171"/>
      <c r="F63" s="172" t="str">
        <f t="shared" si="1"/>
        <v/>
      </c>
      <c r="G63" s="171"/>
      <c r="H63" s="173" t="str">
        <f t="shared" si="2"/>
        <v/>
      </c>
      <c r="I63" s="176"/>
      <c r="J63" s="177" t="str">
        <f t="shared" si="3"/>
        <v/>
      </c>
      <c r="K63" s="130"/>
      <c r="L63" s="9"/>
      <c r="M63" s="9"/>
      <c r="N63" s="9"/>
      <c r="O63" s="12"/>
      <c r="P63" s="62"/>
      <c r="Q63" s="3"/>
      <c r="R63" s="3"/>
      <c r="S63" s="10"/>
      <c r="T63" s="9"/>
      <c r="U63" s="9"/>
      <c r="V63" s="63"/>
      <c r="W63" s="274"/>
      <c r="X63" s="275"/>
      <c r="Y63" s="275"/>
      <c r="Z63" s="275"/>
      <c r="AA63" s="277"/>
      <c r="AB63" s="277"/>
      <c r="AC63" s="276"/>
      <c r="AD63" s="64"/>
      <c r="AE63" s="66" t="str">
        <f t="shared" si="4"/>
        <v/>
      </c>
      <c r="AF63" s="74"/>
      <c r="AG63" s="74"/>
      <c r="AH63" s="72"/>
      <c r="AI63" s="8"/>
      <c r="AJ63" s="115"/>
      <c r="AK63" s="7" t="s">
        <v>99</v>
      </c>
    </row>
    <row r="64" spans="1:37" ht="22.5" customHeight="1" thickBot="1" x14ac:dyDescent="0.35">
      <c r="B64" s="11" t="s">
        <v>99</v>
      </c>
      <c r="C64" s="9" t="s">
        <v>99</v>
      </c>
      <c r="D64" s="61"/>
      <c r="E64" s="171"/>
      <c r="F64" s="172" t="str">
        <f t="shared" si="1"/>
        <v/>
      </c>
      <c r="G64" s="171"/>
      <c r="H64" s="173" t="str">
        <f t="shared" si="2"/>
        <v/>
      </c>
      <c r="I64" s="176"/>
      <c r="J64" s="177" t="str">
        <f t="shared" si="3"/>
        <v/>
      </c>
      <c r="K64" s="9"/>
      <c r="L64" s="9"/>
      <c r="M64" s="9"/>
      <c r="N64" s="9"/>
      <c r="O64" s="12"/>
      <c r="P64" s="62"/>
      <c r="Q64" s="3"/>
      <c r="R64" s="3"/>
      <c r="S64" s="10"/>
      <c r="T64" s="9"/>
      <c r="U64" s="9"/>
      <c r="V64" s="63"/>
      <c r="W64" s="274"/>
      <c r="X64" s="275"/>
      <c r="Y64" s="275"/>
      <c r="Z64" s="275"/>
      <c r="AA64" s="277"/>
      <c r="AB64" s="277"/>
      <c r="AC64" s="276"/>
      <c r="AD64" s="64"/>
      <c r="AE64" s="66" t="str">
        <f t="shared" si="4"/>
        <v/>
      </c>
      <c r="AF64" s="74"/>
      <c r="AG64" s="74"/>
      <c r="AH64" s="72"/>
      <c r="AI64" s="8"/>
      <c r="AJ64" s="115"/>
      <c r="AK64" s="7" t="s">
        <v>99</v>
      </c>
    </row>
    <row r="65" spans="2:37" ht="22.5" customHeight="1" thickBot="1" x14ac:dyDescent="0.35">
      <c r="B65" s="11" t="s">
        <v>99</v>
      </c>
      <c r="C65" s="9" t="s">
        <v>99</v>
      </c>
      <c r="D65" s="61"/>
      <c r="E65" s="171"/>
      <c r="F65" s="172" t="str">
        <f t="shared" si="1"/>
        <v/>
      </c>
      <c r="G65" s="171"/>
      <c r="H65" s="173" t="str">
        <f t="shared" si="2"/>
        <v/>
      </c>
      <c r="I65" s="176"/>
      <c r="J65" s="177" t="str">
        <f t="shared" si="3"/>
        <v/>
      </c>
      <c r="K65" s="112"/>
      <c r="L65" s="9"/>
      <c r="M65" s="9"/>
      <c r="N65" s="4"/>
      <c r="O65" s="159"/>
      <c r="P65" s="62"/>
      <c r="Q65" s="3"/>
      <c r="R65" s="3"/>
      <c r="S65" s="10"/>
      <c r="T65" s="9"/>
      <c r="U65" s="9"/>
      <c r="V65" s="63"/>
      <c r="W65" s="274"/>
      <c r="X65" s="275"/>
      <c r="Y65" s="275"/>
      <c r="Z65" s="275"/>
      <c r="AA65" s="277"/>
      <c r="AB65" s="277"/>
      <c r="AC65" s="276"/>
      <c r="AD65" s="64"/>
      <c r="AE65" s="66" t="str">
        <f t="shared" si="4"/>
        <v/>
      </c>
      <c r="AF65" s="74"/>
      <c r="AG65" s="74"/>
      <c r="AH65" s="72"/>
      <c r="AI65" s="8"/>
      <c r="AJ65" s="115"/>
      <c r="AK65" s="7" t="s">
        <v>99</v>
      </c>
    </row>
    <row r="66" spans="2:37" ht="22.5" customHeight="1" thickBot="1" x14ac:dyDescent="0.35">
      <c r="B66" s="11" t="s">
        <v>99</v>
      </c>
      <c r="C66" s="9" t="s">
        <v>99</v>
      </c>
      <c r="D66" s="61"/>
      <c r="E66" s="171"/>
      <c r="F66" s="172" t="str">
        <f t="shared" si="1"/>
        <v/>
      </c>
      <c r="G66" s="171"/>
      <c r="H66" s="173" t="str">
        <f t="shared" si="2"/>
        <v/>
      </c>
      <c r="I66" s="176"/>
      <c r="J66" s="177" t="str">
        <f t="shared" si="3"/>
        <v/>
      </c>
      <c r="K66" s="130"/>
      <c r="L66" s="9"/>
      <c r="M66" s="9"/>
      <c r="N66" s="9"/>
      <c r="O66" s="12"/>
      <c r="P66" s="62"/>
      <c r="Q66" s="3"/>
      <c r="R66" s="3"/>
      <c r="S66" s="10"/>
      <c r="T66" s="9"/>
      <c r="U66" s="9"/>
      <c r="V66" s="63"/>
      <c r="W66" s="274"/>
      <c r="X66" s="275"/>
      <c r="Y66" s="275"/>
      <c r="Z66" s="275"/>
      <c r="AA66" s="277"/>
      <c r="AB66" s="277"/>
      <c r="AC66" s="276"/>
      <c r="AD66" s="64"/>
      <c r="AE66" s="66" t="str">
        <f t="shared" si="4"/>
        <v/>
      </c>
      <c r="AF66" s="74"/>
      <c r="AG66" s="74"/>
      <c r="AH66" s="72"/>
      <c r="AI66" s="8"/>
      <c r="AJ66" s="115"/>
      <c r="AK66" s="7" t="s">
        <v>99</v>
      </c>
    </row>
    <row r="67" spans="2:37" ht="22.5" customHeight="1" thickBot="1" x14ac:dyDescent="0.35">
      <c r="B67" s="11" t="s">
        <v>99</v>
      </c>
      <c r="C67" s="9" t="s">
        <v>99</v>
      </c>
      <c r="D67" s="61"/>
      <c r="E67" s="171"/>
      <c r="F67" s="172" t="str">
        <f t="shared" si="1"/>
        <v/>
      </c>
      <c r="G67" s="171"/>
      <c r="H67" s="173" t="str">
        <f t="shared" si="2"/>
        <v/>
      </c>
      <c r="I67" s="176"/>
      <c r="J67" s="177" t="str">
        <f t="shared" si="3"/>
        <v/>
      </c>
      <c r="K67" s="9"/>
      <c r="L67" s="9"/>
      <c r="M67" s="9"/>
      <c r="N67" s="9"/>
      <c r="O67" s="12"/>
      <c r="P67" s="62"/>
      <c r="Q67" s="3"/>
      <c r="R67" s="3"/>
      <c r="S67" s="10"/>
      <c r="T67" s="9"/>
      <c r="U67" s="9"/>
      <c r="V67" s="63"/>
      <c r="W67" s="274"/>
      <c r="X67" s="275"/>
      <c r="Y67" s="275"/>
      <c r="Z67" s="275"/>
      <c r="AA67" s="277"/>
      <c r="AB67" s="277"/>
      <c r="AC67" s="276"/>
      <c r="AD67" s="64"/>
      <c r="AE67" s="66" t="str">
        <f t="shared" si="4"/>
        <v/>
      </c>
      <c r="AF67" s="74"/>
      <c r="AG67" s="74"/>
      <c r="AH67" s="72"/>
      <c r="AI67" s="8"/>
      <c r="AJ67" s="115"/>
      <c r="AK67" s="7" t="s">
        <v>99</v>
      </c>
    </row>
    <row r="68" spans="2:37" ht="22.2" customHeight="1" thickBot="1" x14ac:dyDescent="0.35">
      <c r="B68" s="138" t="s">
        <v>99</v>
      </c>
      <c r="C68" s="139" t="s">
        <v>99</v>
      </c>
      <c r="D68" s="140"/>
      <c r="E68" s="171"/>
      <c r="F68" s="179" t="str">
        <f t="shared" si="1"/>
        <v/>
      </c>
      <c r="G68" s="171"/>
      <c r="H68" s="180" t="str">
        <f t="shared" si="2"/>
        <v/>
      </c>
      <c r="I68" s="181"/>
      <c r="J68" s="182" t="str">
        <f t="shared" si="3"/>
        <v/>
      </c>
      <c r="K68" s="112"/>
      <c r="L68" s="139"/>
      <c r="M68" s="139"/>
      <c r="N68" s="4"/>
      <c r="O68" s="159"/>
      <c r="P68" s="142"/>
      <c r="Q68" s="143"/>
      <c r="R68" s="143"/>
      <c r="S68" s="144"/>
      <c r="T68" s="139"/>
      <c r="U68" s="139"/>
      <c r="V68" s="145"/>
      <c r="W68" s="274"/>
      <c r="X68" s="275"/>
      <c r="Y68" s="275"/>
      <c r="Z68" s="275"/>
      <c r="AA68" s="277"/>
      <c r="AB68" s="277"/>
      <c r="AC68" s="276"/>
      <c r="AD68" s="146"/>
      <c r="AE68" s="147" t="str">
        <f t="shared" si="4"/>
        <v/>
      </c>
      <c r="AF68" s="148"/>
      <c r="AG68" s="148"/>
      <c r="AH68" s="149"/>
      <c r="AI68" s="150"/>
      <c r="AJ68" s="151"/>
      <c r="AK68" s="141" t="s">
        <v>99</v>
      </c>
    </row>
    <row r="69" spans="2:37" ht="22.95" customHeight="1" x14ac:dyDescent="0.3"/>
  </sheetData>
  <sheetProtection algorithmName="SHA-512" hashValue="CVQNqUyOceSeu7jdeCt+UG08G1g/lBzCljanILbVtVX05JYAXF9ycKuUQiTsreuesYibqglJenwFneuVK8ZsGA==" saltValue="A/F7FEWLb9Rn4JxuaGjsaw==" spinCount="100000" sheet="1" objects="1" scenarios="1"/>
  <mergeCells count="15">
    <mergeCell ref="B6:AJ6"/>
    <mergeCell ref="AF4:AH4"/>
    <mergeCell ref="AF5:AH5"/>
    <mergeCell ref="AI4:AJ4"/>
    <mergeCell ref="AI5:AJ5"/>
    <mergeCell ref="K4:P4"/>
    <mergeCell ref="K5:P5"/>
    <mergeCell ref="Q4:AE4"/>
    <mergeCell ref="Q5:AE5"/>
    <mergeCell ref="I4:J5"/>
    <mergeCell ref="B1:AJ1"/>
    <mergeCell ref="C4:G4"/>
    <mergeCell ref="C5:G5"/>
    <mergeCell ref="B2:AJ2"/>
    <mergeCell ref="B3:AJ3"/>
  </mergeCells>
  <phoneticPr fontId="18" type="noConversion"/>
  <conditionalFormatting sqref="B8:D8 I8:AD8 AF8:AK8 AK9:AK42 AK47:AK68 J9:J68 K11 K14 K17 K20 K23 K26 K29 K32 K35 K38 K41 K44 K47 K50 K53 K56 K59 K62 K65 K68 N11:O11 N14:O14 N17:O17 N20:O20 N23:O23 N26:O26 N29:O29 N32:O32 N35:O35 N38:O38 N41:O41 N44:O44 N47:O47 N50:O50 N53:O53 N56:O56 N59:O59 N62:O62 N65:O65 N68:O68 W9:AC68">
    <cfRule type="expression" dxfId="172" priority="142">
      <formula>LEN($E8)&gt;0</formula>
    </cfRule>
  </conditionalFormatting>
  <conditionalFormatting sqref="B8">
    <cfRule type="expression" dxfId="171" priority="141" stopIfTrue="1">
      <formula xml:space="preserve"> B8 &lt;&gt; "Select"</formula>
    </cfRule>
  </conditionalFormatting>
  <conditionalFormatting sqref="C8">
    <cfRule type="expression" dxfId="170" priority="140" stopIfTrue="1">
      <formula xml:space="preserve"> C8 &lt;&gt; "Select"</formula>
    </cfRule>
  </conditionalFormatting>
  <conditionalFormatting sqref="D8">
    <cfRule type="expression" dxfId="169" priority="139" stopIfTrue="1">
      <formula>LEN(D8)&gt;0</formula>
    </cfRule>
  </conditionalFormatting>
  <conditionalFormatting sqref="I8:J8 J9:J68">
    <cfRule type="expression" dxfId="168" priority="138" stopIfTrue="1">
      <formula>LEN(I8)&gt;0</formula>
    </cfRule>
  </conditionalFormatting>
  <conditionalFormatting sqref="K8 K11 K14 K17 K20 K23 K26 K29 K32 K35 K38 K41 K44 K47 K50 K53 K56 K59 K62 K65 K68">
    <cfRule type="expression" dxfId="167" priority="137" stopIfTrue="1">
      <formula>LEN(K8)&gt;0</formula>
    </cfRule>
  </conditionalFormatting>
  <conditionalFormatting sqref="L8">
    <cfRule type="expression" dxfId="166" priority="136" stopIfTrue="1">
      <formula>LEN(L8)&gt;0</formula>
    </cfRule>
  </conditionalFormatting>
  <conditionalFormatting sqref="M8">
    <cfRule type="expression" dxfId="165" priority="135" stopIfTrue="1">
      <formula>LEN(M8)&gt;0</formula>
    </cfRule>
  </conditionalFormatting>
  <conditionalFormatting sqref="N8 N11 N14 N17 N20 N23 N26 N29 N32 N35 N38 N41 N44 N47 N50 N53 N56 N59 N62 N65 N68">
    <cfRule type="expression" dxfId="164" priority="134" stopIfTrue="1">
      <formula>LEN(N8)&gt;0</formula>
    </cfRule>
  </conditionalFormatting>
  <conditionalFormatting sqref="O8 O11 O14 O17 O20 O23 O26 O29 O32 O35 O38 O41 O44 O47 O50 O53 O56 O59 O62 O65 O68">
    <cfRule type="expression" dxfId="163" priority="133" stopIfTrue="1">
      <formula>LEN(O8)&gt;0</formula>
    </cfRule>
  </conditionalFormatting>
  <conditionalFormatting sqref="P8">
    <cfRule type="expression" dxfId="162" priority="132" stopIfTrue="1">
      <formula>LEN(P8)&gt;0</formula>
    </cfRule>
  </conditionalFormatting>
  <conditionalFormatting sqref="Q8">
    <cfRule type="expression" dxfId="161" priority="131" stopIfTrue="1">
      <formula>LEN(Q8)&gt;0</formula>
    </cfRule>
  </conditionalFormatting>
  <conditionalFormatting sqref="R8">
    <cfRule type="expression" dxfId="160" priority="130" stopIfTrue="1">
      <formula>LEN(R8)&gt;0</formula>
    </cfRule>
  </conditionalFormatting>
  <conditionalFormatting sqref="S8">
    <cfRule type="expression" dxfId="159" priority="129" stopIfTrue="1">
      <formula>LEN(S8)&gt;0</formula>
    </cfRule>
  </conditionalFormatting>
  <conditionalFormatting sqref="T8">
    <cfRule type="expression" dxfId="158" priority="128">
      <formula>LEN(T8)&gt;0</formula>
    </cfRule>
  </conditionalFormatting>
  <conditionalFormatting sqref="U8">
    <cfRule type="expression" dxfId="157" priority="127" stopIfTrue="1">
      <formula>LEN(U8)&gt;0</formula>
    </cfRule>
  </conditionalFormatting>
  <conditionalFormatting sqref="V8:AC8 W9:AC68">
    <cfRule type="expression" dxfId="156" priority="126" stopIfTrue="1">
      <formula>LEN(V8)&gt;0</formula>
    </cfRule>
  </conditionalFormatting>
  <conditionalFormatting sqref="AD8">
    <cfRule type="expression" dxfId="155" priority="125" stopIfTrue="1">
      <formula>LEN(AD8)&gt;0</formula>
    </cfRule>
  </conditionalFormatting>
  <conditionalFormatting sqref="AF8">
    <cfRule type="expression" dxfId="154" priority="124" stopIfTrue="1">
      <formula>LEN(AF8)&gt;0</formula>
    </cfRule>
  </conditionalFormatting>
  <conditionalFormatting sqref="AG8">
    <cfRule type="expression" dxfId="153" priority="123" stopIfTrue="1">
      <formula>LEN(AG8)&gt;0</formula>
    </cfRule>
  </conditionalFormatting>
  <conditionalFormatting sqref="AH8">
    <cfRule type="expression" dxfId="152" priority="122" stopIfTrue="1">
      <formula>LEN(AH8)&gt;0</formula>
    </cfRule>
  </conditionalFormatting>
  <conditionalFormatting sqref="AI8">
    <cfRule type="expression" dxfId="151" priority="121" stopIfTrue="1">
      <formula>LEN(AI8)&gt;0</formula>
    </cfRule>
  </conditionalFormatting>
  <conditionalFormatting sqref="AJ8">
    <cfRule type="expression" dxfId="150" priority="120" stopIfTrue="1">
      <formula>LEN(AJ8)&gt;0</formula>
    </cfRule>
  </conditionalFormatting>
  <conditionalFormatting sqref="AK8:AK42">
    <cfRule type="expression" dxfId="149" priority="119" stopIfTrue="1">
      <formula xml:space="preserve"> AK8 &lt;&gt; "Select"</formula>
    </cfRule>
  </conditionalFormatting>
  <conditionalFormatting sqref="B9:D42 I9:I42 AF9:AJ42 I47:I68 B47:D68 AF47:AJ68 L47:M68 L11:M42 K12:K13 K15:K16 K18:K19 K21:K22 K24:K25 K27:K28 K30:K31 K33:K34 K36:K37 K39:K40 K42:K43 K45:K46 K48:K49 K51:K52 K54:K55 K57:K58 K60:K61 K63:K64 K66:K67 P11:V42 P47:V68 N12:O13 N15:O16 N18:O19 N21:O22 N24:O25 N27:O28 N30:O31 N33:O34 N36:O37 N39:O40 N42:O43 N45:O46 N48:O49 N51:O52 N54:O55 N57:O58 N60:O61 N63:O64 N66:O67 K9:V10 AD47:AD68 AD9:AD42">
    <cfRule type="expression" dxfId="148" priority="115">
      <formula>LEN($E9)&gt;1</formula>
    </cfRule>
  </conditionalFormatting>
  <conditionalFormatting sqref="B9:B42">
    <cfRule type="expression" dxfId="147" priority="114" stopIfTrue="1">
      <formula xml:space="preserve"> B9 &lt;&gt; "Select"</formula>
    </cfRule>
  </conditionalFormatting>
  <conditionalFormatting sqref="C9:C42">
    <cfRule type="expression" dxfId="146" priority="113" stopIfTrue="1">
      <formula xml:space="preserve"> C9 &lt;&gt; "Select"</formula>
    </cfRule>
  </conditionalFormatting>
  <conditionalFormatting sqref="D9:D42">
    <cfRule type="expression" dxfId="145" priority="112" stopIfTrue="1">
      <formula>LEN(D9)&gt;0</formula>
    </cfRule>
  </conditionalFormatting>
  <conditionalFormatting sqref="I9:I42">
    <cfRule type="expression" dxfId="144" priority="111" stopIfTrue="1">
      <formula>LEN(I9)&gt;0</formula>
    </cfRule>
  </conditionalFormatting>
  <conditionalFormatting sqref="K9:K10 K12:K13 K15:K16 K18:K19 K21:K22 K24:K25 K27:K28 K30:K31 K33:K34 K36:K37 K39:K40 K42:K43 K45:K46 K48:K49 K51:K52 K54:K55 K57:K58 K60:K61 K63:K64 K66:K67">
    <cfRule type="expression" dxfId="143" priority="110" stopIfTrue="1">
      <formula>LEN(K9)&gt;0</formula>
    </cfRule>
  </conditionalFormatting>
  <conditionalFormatting sqref="L9:L42">
    <cfRule type="expression" dxfId="142" priority="109" stopIfTrue="1">
      <formula>LEN(L9)&gt;0</formula>
    </cfRule>
  </conditionalFormatting>
  <conditionalFormatting sqref="M9:M42">
    <cfRule type="expression" dxfId="141" priority="108" stopIfTrue="1">
      <formula>LEN(M9)&gt;0</formula>
    </cfRule>
  </conditionalFormatting>
  <conditionalFormatting sqref="N9:N10 N12:N13 N15:N16 N18:N19 N21:N22 N24:N25 N27:N28 N30:N31 N33:N34 N36:N37 N39:N40 N42:N43 N45:N46 N48:N49 N51:N52 N54:N55 N57:N58 N60:N61 N63:N64 N66:N67">
    <cfRule type="expression" dxfId="140" priority="107" stopIfTrue="1">
      <formula>LEN(N9)&gt;0</formula>
    </cfRule>
  </conditionalFormatting>
  <conditionalFormatting sqref="O9:O10 O12:O13 O15:O16 O18:O19 O21:O22 O24:O25 O27:O28 O30:O31 O33:O34 O36:O37 O39:O40 O42:O43 O45:O46 O48:O49 O51:O52 O54:O55 O57:O58 O60:O61 O63:O64 O66:O67">
    <cfRule type="expression" dxfId="139" priority="106" stopIfTrue="1">
      <formula>LEN(O9)&gt;0</formula>
    </cfRule>
  </conditionalFormatting>
  <conditionalFormatting sqref="P9:P42">
    <cfRule type="expression" dxfId="138" priority="105" stopIfTrue="1">
      <formula>LEN(P9)&gt;0</formula>
    </cfRule>
  </conditionalFormatting>
  <conditionalFormatting sqref="Q9:Q42">
    <cfRule type="expression" dxfId="137" priority="104" stopIfTrue="1">
      <formula>LEN(Q9)&gt;0</formula>
    </cfRule>
  </conditionalFormatting>
  <conditionalFormatting sqref="R9:R42">
    <cfRule type="expression" dxfId="136" priority="103" stopIfTrue="1">
      <formula>LEN(R9)&gt;0</formula>
    </cfRule>
  </conditionalFormatting>
  <conditionalFormatting sqref="S9:S42">
    <cfRule type="expression" dxfId="135" priority="102" stopIfTrue="1">
      <formula>LEN(S9)&gt;0</formula>
    </cfRule>
  </conditionalFormatting>
  <conditionalFormatting sqref="T9:T42">
    <cfRule type="expression" dxfId="134" priority="101">
      <formula>LEN(T9)&gt;0</formula>
    </cfRule>
  </conditionalFormatting>
  <conditionalFormatting sqref="U9:U42">
    <cfRule type="expression" dxfId="133" priority="100" stopIfTrue="1">
      <formula>LEN(U9)&gt;0</formula>
    </cfRule>
  </conditionalFormatting>
  <conditionalFormatting sqref="V9:V42">
    <cfRule type="expression" dxfId="132" priority="99" stopIfTrue="1">
      <formula>LEN(V9)&gt;0</formula>
    </cfRule>
  </conditionalFormatting>
  <conditionalFormatting sqref="AD9:AD42">
    <cfRule type="expression" dxfId="131" priority="98" stopIfTrue="1">
      <formula>LEN(AD9)&gt;0</formula>
    </cfRule>
  </conditionalFormatting>
  <conditionalFormatting sqref="AF9:AF42">
    <cfRule type="expression" dxfId="130" priority="97" stopIfTrue="1">
      <formula>LEN(AF9)&gt;0</formula>
    </cfRule>
  </conditionalFormatting>
  <conditionalFormatting sqref="AG9:AG42">
    <cfRule type="expression" dxfId="129" priority="96" stopIfTrue="1">
      <formula>LEN(AG9)&gt;0</formula>
    </cfRule>
  </conditionalFormatting>
  <conditionalFormatting sqref="AH9:AH42">
    <cfRule type="expression" dxfId="128" priority="95" stopIfTrue="1">
      <formula>LEN(AH9)&gt;0</formula>
    </cfRule>
  </conditionalFormatting>
  <conditionalFormatting sqref="AI9:AI42">
    <cfRule type="expression" dxfId="127" priority="94" stopIfTrue="1">
      <formula>LEN(AI9)&gt;0</formula>
    </cfRule>
  </conditionalFormatting>
  <conditionalFormatting sqref="AJ9:AJ42">
    <cfRule type="expression" dxfId="126" priority="93" stopIfTrue="1">
      <formula>LEN(AJ9)&gt;0</formula>
    </cfRule>
  </conditionalFormatting>
  <conditionalFormatting sqref="B43:D43 I43 AF43:AK43 AK44:AK45 L43:M43 P43:V43 AD43">
    <cfRule type="expression" dxfId="125" priority="83">
      <formula>LEN($E43)&gt;0</formula>
    </cfRule>
  </conditionalFormatting>
  <conditionalFormatting sqref="B43">
    <cfRule type="expression" dxfId="124" priority="82" stopIfTrue="1">
      <formula xml:space="preserve"> B43 &lt;&gt; "Select"</formula>
    </cfRule>
  </conditionalFormatting>
  <conditionalFormatting sqref="C43">
    <cfRule type="expression" dxfId="123" priority="81" stopIfTrue="1">
      <formula xml:space="preserve"> C43 &lt;&gt; "Select"</formula>
    </cfRule>
  </conditionalFormatting>
  <conditionalFormatting sqref="D43">
    <cfRule type="expression" dxfId="122" priority="80" stopIfTrue="1">
      <formula>LEN(D43)&gt;0</formula>
    </cfRule>
  </conditionalFormatting>
  <conditionalFormatting sqref="I43">
    <cfRule type="expression" dxfId="121" priority="79" stopIfTrue="1">
      <formula>LEN(I43)&gt;0</formula>
    </cfRule>
  </conditionalFormatting>
  <conditionalFormatting sqref="L43">
    <cfRule type="expression" dxfId="120" priority="77" stopIfTrue="1">
      <formula>LEN(L43)&gt;0</formula>
    </cfRule>
  </conditionalFormatting>
  <conditionalFormatting sqref="M43">
    <cfRule type="expression" dxfId="119" priority="76" stopIfTrue="1">
      <formula>LEN(M43)&gt;0</formula>
    </cfRule>
  </conditionalFormatting>
  <conditionalFormatting sqref="P43">
    <cfRule type="expression" dxfId="118" priority="73" stopIfTrue="1">
      <formula>LEN(P43)&gt;0</formula>
    </cfRule>
  </conditionalFormatting>
  <conditionalFormatting sqref="Q43">
    <cfRule type="expression" dxfId="117" priority="72" stopIfTrue="1">
      <formula>LEN(Q43)&gt;0</formula>
    </cfRule>
  </conditionalFormatting>
  <conditionalFormatting sqref="R43">
    <cfRule type="expression" dxfId="116" priority="71" stopIfTrue="1">
      <formula>LEN(R43)&gt;0</formula>
    </cfRule>
  </conditionalFormatting>
  <conditionalFormatting sqref="S43">
    <cfRule type="expression" dxfId="115" priority="70" stopIfTrue="1">
      <formula>LEN(S43)&gt;0</formula>
    </cfRule>
  </conditionalFormatting>
  <conditionalFormatting sqref="T43">
    <cfRule type="expression" dxfId="114" priority="69">
      <formula>LEN(T43)&gt;0</formula>
    </cfRule>
  </conditionalFormatting>
  <conditionalFormatting sqref="U43">
    <cfRule type="expression" dxfId="113" priority="68" stopIfTrue="1">
      <formula>LEN(U43)&gt;0</formula>
    </cfRule>
  </conditionalFormatting>
  <conditionalFormatting sqref="V43">
    <cfRule type="expression" dxfId="112" priority="67" stopIfTrue="1">
      <formula>LEN(V43)&gt;0</formula>
    </cfRule>
  </conditionalFormatting>
  <conditionalFormatting sqref="AD43">
    <cfRule type="expression" dxfId="111" priority="66" stopIfTrue="1">
      <formula>LEN(AD43)&gt;0</formula>
    </cfRule>
  </conditionalFormatting>
  <conditionalFormatting sqref="AF43">
    <cfRule type="expression" dxfId="110" priority="65" stopIfTrue="1">
      <formula>LEN(AF43)&gt;0</formula>
    </cfRule>
  </conditionalFormatting>
  <conditionalFormatting sqref="AG43">
    <cfRule type="expression" dxfId="109" priority="64" stopIfTrue="1">
      <formula>LEN(AG43)&gt;0</formula>
    </cfRule>
  </conditionalFormatting>
  <conditionalFormatting sqref="AH43">
    <cfRule type="expression" dxfId="108" priority="63" stopIfTrue="1">
      <formula>LEN(AH43)&gt;0</formula>
    </cfRule>
  </conditionalFormatting>
  <conditionalFormatting sqref="AI43">
    <cfRule type="expression" dxfId="107" priority="62" stopIfTrue="1">
      <formula>LEN(AI43)&gt;0</formula>
    </cfRule>
  </conditionalFormatting>
  <conditionalFormatting sqref="AJ43">
    <cfRule type="expression" dxfId="106" priority="61" stopIfTrue="1">
      <formula>LEN(AJ43)&gt;0</formula>
    </cfRule>
  </conditionalFormatting>
  <conditionalFormatting sqref="AK43:AK45 AK47:AK68">
    <cfRule type="expression" dxfId="105" priority="60" stopIfTrue="1">
      <formula xml:space="preserve"> AK43 &lt;&gt; "Select"</formula>
    </cfRule>
  </conditionalFormatting>
  <conditionalFormatting sqref="B44:D45 I44:I45 AF44:AJ45 L44:M45 P44:V45 AD44:AD45">
    <cfRule type="expression" dxfId="104" priority="56">
      <formula>LEN($E44)&gt;1</formula>
    </cfRule>
  </conditionalFormatting>
  <conditionalFormatting sqref="B44:B45 B47:B68">
    <cfRule type="expression" dxfId="103" priority="55" stopIfTrue="1">
      <formula xml:space="preserve"> B44 &lt;&gt; "Select"</formula>
    </cfRule>
  </conditionalFormatting>
  <conditionalFormatting sqref="C44:C45 C47:C68">
    <cfRule type="expression" dxfId="102" priority="54" stopIfTrue="1">
      <formula xml:space="preserve"> C44 &lt;&gt; "Select"</formula>
    </cfRule>
  </conditionalFormatting>
  <conditionalFormatting sqref="D44:D45 D47:D68">
    <cfRule type="expression" dxfId="101" priority="53" stopIfTrue="1">
      <formula>LEN(D44)&gt;0</formula>
    </cfRule>
  </conditionalFormatting>
  <conditionalFormatting sqref="I44:I45 I47:I68">
    <cfRule type="expression" dxfId="100" priority="52" stopIfTrue="1">
      <formula>LEN(I44)&gt;0</formula>
    </cfRule>
  </conditionalFormatting>
  <conditionalFormatting sqref="L44:L45 L47:L68">
    <cfRule type="expression" dxfId="99" priority="50" stopIfTrue="1">
      <formula>LEN(L44)&gt;0</formula>
    </cfRule>
  </conditionalFormatting>
  <conditionalFormatting sqref="M44:M45 M47:M68">
    <cfRule type="expression" dxfId="98" priority="49" stopIfTrue="1">
      <formula>LEN(M44)&gt;0</formula>
    </cfRule>
  </conditionalFormatting>
  <conditionalFormatting sqref="P44:P45 P47:P68">
    <cfRule type="expression" dxfId="97" priority="46" stopIfTrue="1">
      <formula>LEN(P44)&gt;0</formula>
    </cfRule>
  </conditionalFormatting>
  <conditionalFormatting sqref="Q44:Q45 Q47:Q68">
    <cfRule type="expression" dxfId="96" priority="45" stopIfTrue="1">
      <formula>LEN(Q44)&gt;0</formula>
    </cfRule>
  </conditionalFormatting>
  <conditionalFormatting sqref="R44:R45 R47:R68">
    <cfRule type="expression" dxfId="95" priority="44" stopIfTrue="1">
      <formula>LEN(R44)&gt;0</formula>
    </cfRule>
  </conditionalFormatting>
  <conditionalFormatting sqref="S44:S45 S47:S68">
    <cfRule type="expression" dxfId="94" priority="43" stopIfTrue="1">
      <formula>LEN(S44)&gt;0</formula>
    </cfRule>
  </conditionalFormatting>
  <conditionalFormatting sqref="T44:T45 T47:T68">
    <cfRule type="expression" dxfId="93" priority="42">
      <formula>LEN(T44)&gt;0</formula>
    </cfRule>
  </conditionalFormatting>
  <conditionalFormatting sqref="U44:U45 U47:U68">
    <cfRule type="expression" dxfId="92" priority="41" stopIfTrue="1">
      <formula>LEN(U44)&gt;0</formula>
    </cfRule>
  </conditionalFormatting>
  <conditionalFormatting sqref="V44:V45 V47:V68">
    <cfRule type="expression" dxfId="91" priority="40" stopIfTrue="1">
      <formula>LEN(V44)&gt;0</formula>
    </cfRule>
  </conditionalFormatting>
  <conditionalFormatting sqref="AD44:AD45 AD47:AD68">
    <cfRule type="expression" dxfId="90" priority="39" stopIfTrue="1">
      <formula>LEN(AD44)&gt;0</formula>
    </cfRule>
  </conditionalFormatting>
  <conditionalFormatting sqref="AF44:AF45 AF47:AF68">
    <cfRule type="expression" dxfId="89" priority="38" stopIfTrue="1">
      <formula>LEN(AF44)&gt;0</formula>
    </cfRule>
  </conditionalFormatting>
  <conditionalFormatting sqref="AG44:AG45 AG47:AG68">
    <cfRule type="expression" dxfId="88" priority="37" stopIfTrue="1">
      <formula>LEN(AG44)&gt;0</formula>
    </cfRule>
  </conditionalFormatting>
  <conditionalFormatting sqref="AH44:AH45 AH47:AH68">
    <cfRule type="expression" dxfId="87" priority="36" stopIfTrue="1">
      <formula>LEN(AH44)&gt;0</formula>
    </cfRule>
  </conditionalFormatting>
  <conditionalFormatting sqref="AI44:AI45 AI47:AI68">
    <cfRule type="expression" dxfId="86" priority="35" stopIfTrue="1">
      <formula>LEN(AI44)&gt;0</formula>
    </cfRule>
  </conditionalFormatting>
  <conditionalFormatting sqref="AJ44:AJ45 AJ47:AJ68">
    <cfRule type="expression" dxfId="85" priority="34" stopIfTrue="1">
      <formula>LEN(AJ44)&gt;0</formula>
    </cfRule>
  </conditionalFormatting>
  <conditionalFormatting sqref="B46:D46 I46 L46:M46 P46:V46 AD46">
    <cfRule type="expression" dxfId="84" priority="30">
      <formula>LEN($E46)&gt;0</formula>
    </cfRule>
  </conditionalFormatting>
  <conditionalFormatting sqref="B46">
    <cfRule type="expression" dxfId="83" priority="29" stopIfTrue="1">
      <formula xml:space="preserve"> B46 &lt;&gt; "Select"</formula>
    </cfRule>
  </conditionalFormatting>
  <conditionalFormatting sqref="C46">
    <cfRule type="expression" dxfId="82" priority="28" stopIfTrue="1">
      <formula xml:space="preserve"> C46 &lt;&gt; "Select"</formula>
    </cfRule>
  </conditionalFormatting>
  <conditionalFormatting sqref="D46">
    <cfRule type="expression" dxfId="81" priority="27" stopIfTrue="1">
      <formula>LEN(D46)&gt;0</formula>
    </cfRule>
  </conditionalFormatting>
  <conditionalFormatting sqref="I46">
    <cfRule type="expression" dxfId="80" priority="26" stopIfTrue="1">
      <formula>LEN(I46)&gt;0</formula>
    </cfRule>
  </conditionalFormatting>
  <conditionalFormatting sqref="L46">
    <cfRule type="expression" dxfId="79" priority="24" stopIfTrue="1">
      <formula>LEN(L46)&gt;0</formula>
    </cfRule>
  </conditionalFormatting>
  <conditionalFormatting sqref="M46">
    <cfRule type="expression" dxfId="78" priority="23" stopIfTrue="1">
      <formula>LEN(M46)&gt;0</formula>
    </cfRule>
  </conditionalFormatting>
  <conditionalFormatting sqref="P46">
    <cfRule type="expression" dxfId="77" priority="20" stopIfTrue="1">
      <formula>LEN(P46)&gt;0</formula>
    </cfRule>
  </conditionalFormatting>
  <conditionalFormatting sqref="Q46">
    <cfRule type="expression" dxfId="76" priority="19" stopIfTrue="1">
      <formula>LEN(Q46)&gt;0</formula>
    </cfRule>
  </conditionalFormatting>
  <conditionalFormatting sqref="R46">
    <cfRule type="expression" dxfId="75" priority="18" stopIfTrue="1">
      <formula>LEN(R46)&gt;0</formula>
    </cfRule>
  </conditionalFormatting>
  <conditionalFormatting sqref="S46">
    <cfRule type="expression" dxfId="74" priority="17" stopIfTrue="1">
      <formula>LEN(S46)&gt;0</formula>
    </cfRule>
  </conditionalFormatting>
  <conditionalFormatting sqref="T46">
    <cfRule type="expression" dxfId="73" priority="16">
      <formula>LEN(T46)&gt;0</formula>
    </cfRule>
  </conditionalFormatting>
  <conditionalFormatting sqref="U46">
    <cfRule type="expression" dxfId="72" priority="15" stopIfTrue="1">
      <formula>LEN(U46)&gt;0</formula>
    </cfRule>
  </conditionalFormatting>
  <conditionalFormatting sqref="V46">
    <cfRule type="expression" dxfId="71" priority="14" stopIfTrue="1">
      <formula>LEN(V46)&gt;0</formula>
    </cfRule>
  </conditionalFormatting>
  <conditionalFormatting sqref="AD46">
    <cfRule type="expression" dxfId="70" priority="13" stopIfTrue="1">
      <formula>LEN(AD46)&gt;0</formula>
    </cfRule>
  </conditionalFormatting>
  <conditionalFormatting sqref="AF46:AK46">
    <cfRule type="expression" dxfId="69" priority="12">
      <formula>LEN($E46)&gt;0</formula>
    </cfRule>
  </conditionalFormatting>
  <conditionalFormatting sqref="AF46">
    <cfRule type="expression" dxfId="68" priority="11" stopIfTrue="1">
      <formula>LEN(AF46)&gt;0</formula>
    </cfRule>
  </conditionalFormatting>
  <conditionalFormatting sqref="AG46">
    <cfRule type="expression" dxfId="67" priority="10" stopIfTrue="1">
      <formula>LEN(AG46)&gt;0</formula>
    </cfRule>
  </conditionalFormatting>
  <conditionalFormatting sqref="AH46">
    <cfRule type="expression" dxfId="66" priority="9" stopIfTrue="1">
      <formula>LEN(AH46)&gt;0</formula>
    </cfRule>
  </conditionalFormatting>
  <conditionalFormatting sqref="AI46">
    <cfRule type="expression" dxfId="65" priority="8" stopIfTrue="1">
      <formula>LEN(AI46)&gt;0</formula>
    </cfRule>
  </conditionalFormatting>
  <conditionalFormatting sqref="AJ46">
    <cfRule type="expression" dxfId="64" priority="7" stopIfTrue="1">
      <formula>LEN(AJ46)&gt;0</formula>
    </cfRule>
  </conditionalFormatting>
  <conditionalFormatting sqref="AK46">
    <cfRule type="expression" dxfId="63" priority="6" stopIfTrue="1">
      <formula xml:space="preserve"> AK46 &lt;&gt; "Select"</formula>
    </cfRule>
  </conditionalFormatting>
  <conditionalFormatting sqref="B5:G5 K5:AJ5">
    <cfRule type="expression" dxfId="62" priority="2">
      <formula>LEN(INDIRECT("RC",FALSE))&lt;1</formula>
    </cfRule>
  </conditionalFormatting>
  <dataValidations count="6">
    <dataValidation type="list" allowBlank="1" showInputMessage="1" showErrorMessage="1" sqref="B8:B68" xr:uid="{471EB334-0F7C-4FEE-85F2-AD0F06CB8074}">
      <formula1>$A$1:$A$5</formula1>
    </dataValidation>
    <dataValidation type="list" allowBlank="1" showInputMessage="1" showErrorMessage="1" sqref="C8:C68" xr:uid="{AB3CF72E-6FB5-4BDB-A0A4-D77211555FE1}">
      <formula1>$A$6:$A$10</formula1>
    </dataValidation>
    <dataValidation type="textLength" allowBlank="1" showInputMessage="1" showErrorMessage="1" errorTitle="Enter in UPC format!" error="Do not include the check digit._x000a_Do not hyphenate." sqref="E8:E68 G8:G68" xr:uid="{25E7A794-03B0-48DE-8DDF-0016832997F1}">
      <formula1>6</formula1>
      <formula2>12</formula2>
    </dataValidation>
    <dataValidation type="textLength" operator="lessThanOrEqual" allowBlank="1" showInputMessage="1" showErrorMessage="1" errorTitle="Too many characters" error="Please limit descriptions to 30 characters." sqref="K8:K68" xr:uid="{99011132-08DC-4D8A-ADA7-1F9A54758F1C}">
      <formula1>30</formula1>
    </dataValidation>
    <dataValidation type="list" allowBlank="1" showInputMessage="1" showErrorMessage="1" sqref="AK8:AK68" xr:uid="{AE30E755-7197-4F09-9618-881A985119A7}">
      <formula1>$A$11:$A$14</formula1>
    </dataValidation>
    <dataValidation type="textLength" operator="equal" allowBlank="1" showInputMessage="1" showErrorMessage="1" errorTitle="Enter in GTIN format!" error="Do not include check digit._x000a_Do not hyphenate." sqref="I8:I68" xr:uid="{401BEE30-EEA0-4C42-9F5A-B8D3E8537BA7}">
      <formula1>13</formula1>
    </dataValidation>
  </dataValidations>
  <pageMargins left="0.25" right="0.25" top="0.5" bottom="0.5" header="0.3" footer="0.3"/>
  <pageSetup paperSize="3" fitToWidth="0" fitToHeight="0" orientation="landscape" r:id="rId1"/>
  <headerFooter>
    <oddHeader>&amp;RPage &amp;P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D79F-78F7-4DCB-865B-22DF2DB24E2E}">
  <sheetPr codeName="Sheet5"/>
  <dimension ref="A1:Q371"/>
  <sheetViews>
    <sheetView showGridLines="0" showRowColHeaders="0" showRuler="0" topLeftCell="B1" zoomScaleNormal="100" workbookViewId="0">
      <selection activeCell="B6" sqref="B6:C6"/>
    </sheetView>
  </sheetViews>
  <sheetFormatPr defaultColWidth="8.88671875" defaultRowHeight="13.8" x14ac:dyDescent="0.3"/>
  <cols>
    <col min="1" max="1" width="8.88671875" style="153" hidden="1" customWidth="1"/>
    <col min="2" max="9" width="8.88671875" style="153" customWidth="1"/>
    <col min="10" max="12" width="9.109375" style="153" customWidth="1"/>
    <col min="13" max="13" width="15.5546875" style="153" customWidth="1"/>
    <col min="14" max="16384" width="8.88671875" style="153"/>
  </cols>
  <sheetData>
    <row r="1" spans="1:17" ht="18" x14ac:dyDescent="0.35">
      <c r="A1" s="152"/>
      <c r="B1" s="371" t="s">
        <v>137</v>
      </c>
      <c r="C1" s="371"/>
      <c r="D1" s="371"/>
      <c r="E1" s="371"/>
      <c r="F1" s="371"/>
      <c r="G1" s="371"/>
      <c r="H1" s="371"/>
      <c r="I1" s="371"/>
      <c r="J1" s="371"/>
      <c r="K1" s="371"/>
      <c r="L1" s="371"/>
      <c r="M1" s="371"/>
    </row>
    <row r="2" spans="1:17" ht="10.95" customHeight="1" x14ac:dyDescent="0.35">
      <c r="A2" s="372"/>
      <c r="B2" s="372"/>
      <c r="C2" s="372"/>
      <c r="D2" s="372"/>
      <c r="E2" s="372"/>
      <c r="F2" s="372"/>
      <c r="G2" s="372"/>
      <c r="H2" s="372"/>
      <c r="I2" s="372"/>
      <c r="J2" s="372"/>
      <c r="K2" s="372"/>
      <c r="L2" s="372"/>
      <c r="M2" s="372"/>
    </row>
    <row r="3" spans="1:17" ht="15.6" customHeight="1" x14ac:dyDescent="0.3">
      <c r="A3" s="154"/>
      <c r="B3" s="373" t="s">
        <v>138</v>
      </c>
      <c r="C3" s="373"/>
      <c r="D3" s="373"/>
      <c r="E3" s="373"/>
      <c r="F3" s="373"/>
      <c r="G3" s="373"/>
      <c r="H3" s="373"/>
      <c r="I3" s="373"/>
      <c r="J3" s="373"/>
      <c r="K3" s="373"/>
      <c r="L3" s="373"/>
      <c r="M3" s="373"/>
    </row>
    <row r="4" spans="1:17" ht="11.4" customHeight="1" thickBot="1" x14ac:dyDescent="0.35">
      <c r="A4" s="154"/>
      <c r="B4" s="373"/>
      <c r="C4" s="373"/>
      <c r="D4" s="373"/>
      <c r="E4" s="373"/>
      <c r="F4" s="373"/>
      <c r="G4" s="373"/>
      <c r="H4" s="373"/>
      <c r="I4" s="373"/>
      <c r="J4" s="373"/>
      <c r="K4" s="373"/>
      <c r="L4" s="373"/>
      <c r="M4" s="373"/>
    </row>
    <row r="5" spans="1:17" ht="18" customHeight="1" thickBot="1" x14ac:dyDescent="0.35">
      <c r="B5" s="335" t="s">
        <v>22</v>
      </c>
      <c r="C5" s="336"/>
      <c r="D5" s="155" t="s">
        <v>118</v>
      </c>
      <c r="E5" s="156" t="s">
        <v>119</v>
      </c>
      <c r="F5" s="337"/>
      <c r="G5" s="334"/>
      <c r="H5" s="334"/>
      <c r="I5" s="338"/>
      <c r="J5" s="344" t="s">
        <v>139</v>
      </c>
      <c r="K5" s="345"/>
      <c r="L5" s="345"/>
      <c r="M5" s="346"/>
      <c r="N5" s="330" t="s">
        <v>190</v>
      </c>
      <c r="O5" s="331"/>
      <c r="P5" s="331"/>
      <c r="Q5" s="332"/>
    </row>
    <row r="6" spans="1:17" ht="18" customHeight="1" x14ac:dyDescent="0.3">
      <c r="A6" s="153">
        <v>8</v>
      </c>
      <c r="B6" s="347" t="str">
        <f>IF(LEN(Vendor!E8)&lt;1,"",Vendor!E8)</f>
        <v/>
      </c>
      <c r="C6" s="348"/>
      <c r="D6" s="157" t="str">
        <f>IF(LEN(Vendor!N8)&lt;1,"",Vendor!N8)</f>
        <v/>
      </c>
      <c r="E6" s="158" t="str">
        <f>IF(LEN(Vendor!O8)&lt;1,"",Vendor!O8)</f>
        <v/>
      </c>
      <c r="F6" s="339"/>
      <c r="G6" s="333"/>
      <c r="H6" s="333"/>
      <c r="I6" s="340"/>
      <c r="J6" s="349"/>
      <c r="K6" s="350"/>
      <c r="L6" s="350"/>
      <c r="M6" s="351"/>
      <c r="N6" s="321"/>
      <c r="O6" s="322"/>
      <c r="P6" s="322"/>
      <c r="Q6" s="323"/>
    </row>
    <row r="7" spans="1:17" ht="6" customHeight="1" x14ac:dyDescent="0.3">
      <c r="B7" s="352"/>
      <c r="C7" s="353"/>
      <c r="D7" s="353"/>
      <c r="E7" s="354"/>
      <c r="F7" s="339"/>
      <c r="G7" s="333"/>
      <c r="H7" s="333"/>
      <c r="I7" s="340"/>
      <c r="J7" s="355"/>
      <c r="K7" s="356"/>
      <c r="L7" s="356"/>
      <c r="M7" s="357"/>
      <c r="N7" s="324"/>
      <c r="O7" s="325"/>
      <c r="P7" s="325"/>
      <c r="Q7" s="326"/>
    </row>
    <row r="8" spans="1:17" ht="18" customHeight="1" x14ac:dyDescent="0.3">
      <c r="B8" s="358" t="s">
        <v>26</v>
      </c>
      <c r="C8" s="359"/>
      <c r="D8" s="359"/>
      <c r="E8" s="360"/>
      <c r="F8" s="339"/>
      <c r="G8" s="333"/>
      <c r="H8" s="333"/>
      <c r="I8" s="340"/>
      <c r="J8" s="361" t="s">
        <v>140</v>
      </c>
      <c r="K8" s="362"/>
      <c r="L8" s="362"/>
      <c r="M8" s="363"/>
      <c r="N8" s="324"/>
      <c r="O8" s="325"/>
      <c r="P8" s="325"/>
      <c r="Q8" s="326"/>
    </row>
    <row r="9" spans="1:17" ht="18" customHeight="1" thickBot="1" x14ac:dyDescent="0.35">
      <c r="B9" s="364" t="str">
        <f>IF(LEN(Vendor!K8)&lt;1,"",Vendor!K8)</f>
        <v/>
      </c>
      <c r="C9" s="365"/>
      <c r="D9" s="365"/>
      <c r="E9" s="366"/>
      <c r="F9" s="341"/>
      <c r="G9" s="342"/>
      <c r="H9" s="342"/>
      <c r="I9" s="343"/>
      <c r="J9" s="367"/>
      <c r="K9" s="368"/>
      <c r="L9" s="368"/>
      <c r="M9" s="369"/>
      <c r="N9" s="327"/>
      <c r="O9" s="328"/>
      <c r="P9" s="328"/>
      <c r="Q9" s="329"/>
    </row>
    <row r="10" spans="1:17" ht="13.5" customHeight="1" thickBot="1" x14ac:dyDescent="0.35">
      <c r="B10" s="370"/>
      <c r="C10" s="370"/>
      <c r="D10" s="370"/>
      <c r="E10" s="370"/>
      <c r="F10" s="370"/>
      <c r="G10" s="370"/>
      <c r="H10" s="370"/>
      <c r="I10" s="370"/>
      <c r="J10" s="370"/>
      <c r="K10" s="370"/>
      <c r="L10" s="370"/>
      <c r="M10" s="370"/>
    </row>
    <row r="11" spans="1:17" ht="18" customHeight="1" thickBot="1" x14ac:dyDescent="0.35">
      <c r="B11" s="335" t="s">
        <v>22</v>
      </c>
      <c r="C11" s="336"/>
      <c r="D11" s="155" t="s">
        <v>118</v>
      </c>
      <c r="E11" s="156" t="s">
        <v>119</v>
      </c>
      <c r="F11" s="337"/>
      <c r="G11" s="334"/>
      <c r="H11" s="334"/>
      <c r="I11" s="338"/>
      <c r="J11" s="344" t="s">
        <v>139</v>
      </c>
      <c r="K11" s="345"/>
      <c r="L11" s="345"/>
      <c r="M11" s="346"/>
      <c r="N11" s="330" t="s">
        <v>190</v>
      </c>
      <c r="O11" s="331"/>
      <c r="P11" s="331"/>
      <c r="Q11" s="332"/>
    </row>
    <row r="12" spans="1:17" ht="18" customHeight="1" x14ac:dyDescent="0.3">
      <c r="A12" s="153">
        <f ca="1">OFFSET(A12,-6,0)+1</f>
        <v>9</v>
      </c>
      <c r="B12" s="347" t="str">
        <f ca="1">IF(LEN(INDIRECT("Vendor!E"&amp;A12))&lt;1,"",INDIRECT("Vendor!E"&amp;A12))</f>
        <v/>
      </c>
      <c r="C12" s="348"/>
      <c r="D12" s="157" t="str">
        <f>IF(LEN(Vendor!N9)&lt;1,"",Vendor!N9)</f>
        <v/>
      </c>
      <c r="E12" s="158" t="str">
        <f>IF(LEN(Vendor!O9)&lt;1,"",Vendor!O9)</f>
        <v/>
      </c>
      <c r="F12" s="339"/>
      <c r="G12" s="333"/>
      <c r="H12" s="333"/>
      <c r="I12" s="340"/>
      <c r="J12" s="349"/>
      <c r="K12" s="350"/>
      <c r="L12" s="350"/>
      <c r="M12" s="351"/>
      <c r="N12" s="321"/>
      <c r="O12" s="322"/>
      <c r="P12" s="322"/>
      <c r="Q12" s="323"/>
    </row>
    <row r="13" spans="1:17" ht="6" customHeight="1" x14ac:dyDescent="0.3">
      <c r="B13" s="352"/>
      <c r="C13" s="353"/>
      <c r="D13" s="353"/>
      <c r="E13" s="354"/>
      <c r="F13" s="339"/>
      <c r="G13" s="333"/>
      <c r="H13" s="333"/>
      <c r="I13" s="340"/>
      <c r="J13" s="355"/>
      <c r="K13" s="356"/>
      <c r="L13" s="356"/>
      <c r="M13" s="357"/>
      <c r="N13" s="324"/>
      <c r="O13" s="325"/>
      <c r="P13" s="325"/>
      <c r="Q13" s="326"/>
    </row>
    <row r="14" spans="1:17" ht="18" customHeight="1" x14ac:dyDescent="0.3">
      <c r="B14" s="358" t="s">
        <v>26</v>
      </c>
      <c r="C14" s="359"/>
      <c r="D14" s="359"/>
      <c r="E14" s="360"/>
      <c r="F14" s="339"/>
      <c r="G14" s="333"/>
      <c r="H14" s="333"/>
      <c r="I14" s="340"/>
      <c r="J14" s="361" t="s">
        <v>140</v>
      </c>
      <c r="K14" s="362"/>
      <c r="L14" s="362"/>
      <c r="M14" s="363"/>
      <c r="N14" s="324"/>
      <c r="O14" s="325"/>
      <c r="P14" s="325"/>
      <c r="Q14" s="326"/>
    </row>
    <row r="15" spans="1:17" ht="18" customHeight="1" thickBot="1" x14ac:dyDescent="0.35">
      <c r="B15" s="364" t="str">
        <f>IF(LEN(Vendor!K9)&lt;1,"",Vendor!K9)</f>
        <v/>
      </c>
      <c r="C15" s="365"/>
      <c r="D15" s="365"/>
      <c r="E15" s="366"/>
      <c r="F15" s="341"/>
      <c r="G15" s="342"/>
      <c r="H15" s="342"/>
      <c r="I15" s="343"/>
      <c r="J15" s="367"/>
      <c r="K15" s="368"/>
      <c r="L15" s="368"/>
      <c r="M15" s="369"/>
      <c r="N15" s="327"/>
      <c r="O15" s="328"/>
      <c r="P15" s="328"/>
      <c r="Q15" s="329"/>
    </row>
    <row r="16" spans="1:17" ht="13.5" customHeight="1" thickBot="1" x14ac:dyDescent="0.35">
      <c r="B16" s="334"/>
      <c r="C16" s="334"/>
      <c r="D16" s="334"/>
      <c r="E16" s="334"/>
      <c r="F16" s="334"/>
      <c r="G16" s="334"/>
      <c r="H16" s="334"/>
      <c r="I16" s="334"/>
      <c r="J16" s="334"/>
      <c r="K16" s="334"/>
      <c r="L16" s="334"/>
      <c r="M16" s="334"/>
    </row>
    <row r="17" spans="1:17" ht="18" customHeight="1" thickBot="1" x14ac:dyDescent="0.35">
      <c r="B17" s="335" t="s">
        <v>22</v>
      </c>
      <c r="C17" s="336"/>
      <c r="D17" s="155" t="s">
        <v>118</v>
      </c>
      <c r="E17" s="156" t="s">
        <v>119</v>
      </c>
      <c r="F17" s="337"/>
      <c r="G17" s="334"/>
      <c r="H17" s="334"/>
      <c r="I17" s="338"/>
      <c r="J17" s="344" t="s">
        <v>139</v>
      </c>
      <c r="K17" s="345"/>
      <c r="L17" s="345"/>
      <c r="M17" s="346"/>
      <c r="N17" s="330" t="s">
        <v>190</v>
      </c>
      <c r="O17" s="331"/>
      <c r="P17" s="331"/>
      <c r="Q17" s="332"/>
    </row>
    <row r="18" spans="1:17" ht="18" customHeight="1" x14ac:dyDescent="0.3">
      <c r="A18" s="153">
        <f ca="1">OFFSET(A18,-6,0)+1</f>
        <v>10</v>
      </c>
      <c r="B18" s="347" t="str">
        <f ca="1">IF(LEN(INDIRECT("Vendor!E"&amp;A18))&lt;1,"",INDIRECT("Vendor!E"&amp;A18))</f>
        <v/>
      </c>
      <c r="C18" s="348"/>
      <c r="D18" s="157" t="str">
        <f>IF(LEN(Vendor!N10)&lt;1,"",Vendor!N10)</f>
        <v/>
      </c>
      <c r="E18" s="158" t="str">
        <f>IF(LEN(Vendor!O10)&lt;1,"",Vendor!O10)</f>
        <v/>
      </c>
      <c r="F18" s="339"/>
      <c r="G18" s="333"/>
      <c r="H18" s="333"/>
      <c r="I18" s="340"/>
      <c r="J18" s="349"/>
      <c r="K18" s="350"/>
      <c r="L18" s="350"/>
      <c r="M18" s="351"/>
      <c r="N18" s="321"/>
      <c r="O18" s="322"/>
      <c r="P18" s="322"/>
      <c r="Q18" s="323"/>
    </row>
    <row r="19" spans="1:17" ht="6" customHeight="1" x14ac:dyDescent="0.3">
      <c r="B19" s="352"/>
      <c r="C19" s="353"/>
      <c r="D19" s="353"/>
      <c r="E19" s="354"/>
      <c r="F19" s="339"/>
      <c r="G19" s="333"/>
      <c r="H19" s="333"/>
      <c r="I19" s="340"/>
      <c r="J19" s="355"/>
      <c r="K19" s="356"/>
      <c r="L19" s="356"/>
      <c r="M19" s="357"/>
      <c r="N19" s="324"/>
      <c r="O19" s="325"/>
      <c r="P19" s="325"/>
      <c r="Q19" s="326"/>
    </row>
    <row r="20" spans="1:17" ht="18" customHeight="1" x14ac:dyDescent="0.3">
      <c r="B20" s="358" t="s">
        <v>26</v>
      </c>
      <c r="C20" s="359"/>
      <c r="D20" s="359"/>
      <c r="E20" s="360"/>
      <c r="F20" s="339"/>
      <c r="G20" s="333"/>
      <c r="H20" s="333"/>
      <c r="I20" s="340"/>
      <c r="J20" s="361" t="s">
        <v>140</v>
      </c>
      <c r="K20" s="362"/>
      <c r="L20" s="362"/>
      <c r="M20" s="363"/>
      <c r="N20" s="324"/>
      <c r="O20" s="325"/>
      <c r="P20" s="325"/>
      <c r="Q20" s="326"/>
    </row>
    <row r="21" spans="1:17" ht="18" customHeight="1" thickBot="1" x14ac:dyDescent="0.35">
      <c r="B21" s="364" t="str">
        <f>IF(LEN(Vendor!K10)&lt;1,"",Vendor!K10)</f>
        <v/>
      </c>
      <c r="C21" s="365"/>
      <c r="D21" s="365"/>
      <c r="E21" s="366"/>
      <c r="F21" s="341"/>
      <c r="G21" s="342"/>
      <c r="H21" s="342"/>
      <c r="I21" s="343"/>
      <c r="J21" s="367"/>
      <c r="K21" s="368"/>
      <c r="L21" s="368"/>
      <c r="M21" s="369"/>
      <c r="N21" s="327"/>
      <c r="O21" s="328"/>
      <c r="P21" s="328"/>
      <c r="Q21" s="329"/>
    </row>
    <row r="22" spans="1:17" ht="13.5" customHeight="1" thickBot="1" x14ac:dyDescent="0.35">
      <c r="B22" s="334"/>
      <c r="C22" s="334"/>
      <c r="D22" s="334"/>
      <c r="E22" s="334"/>
      <c r="F22" s="334"/>
      <c r="G22" s="334"/>
      <c r="H22" s="334"/>
      <c r="I22" s="334"/>
      <c r="J22" s="334"/>
      <c r="K22" s="334"/>
      <c r="L22" s="334"/>
      <c r="M22" s="334"/>
    </row>
    <row r="23" spans="1:17" ht="18" customHeight="1" thickBot="1" x14ac:dyDescent="0.35">
      <c r="B23" s="335" t="s">
        <v>22</v>
      </c>
      <c r="C23" s="336"/>
      <c r="D23" s="155" t="s">
        <v>118</v>
      </c>
      <c r="E23" s="156" t="s">
        <v>119</v>
      </c>
      <c r="F23" s="337"/>
      <c r="G23" s="334"/>
      <c r="H23" s="334"/>
      <c r="I23" s="338"/>
      <c r="J23" s="344" t="s">
        <v>139</v>
      </c>
      <c r="K23" s="345"/>
      <c r="L23" s="345"/>
      <c r="M23" s="346"/>
      <c r="N23" s="330" t="s">
        <v>190</v>
      </c>
      <c r="O23" s="331"/>
      <c r="P23" s="331"/>
      <c r="Q23" s="332"/>
    </row>
    <row r="24" spans="1:17" ht="18" customHeight="1" x14ac:dyDescent="0.3">
      <c r="A24" s="153">
        <f ca="1">OFFSET(A24,-6,0)+1</f>
        <v>11</v>
      </c>
      <c r="B24" s="347" t="str">
        <f ca="1">IF(LEN(INDIRECT("Vendor!E"&amp;A24))&lt;1,"",INDIRECT("Vendor!E"&amp;A24))</f>
        <v/>
      </c>
      <c r="C24" s="348"/>
      <c r="D24" s="157" t="str">
        <f>IF(LEN(Vendor!N11)&lt;1,"",Vendor!N11)</f>
        <v/>
      </c>
      <c r="E24" s="158" t="str">
        <f>IF(LEN(Vendor!O11)&lt;1,"",Vendor!O11)</f>
        <v/>
      </c>
      <c r="F24" s="339"/>
      <c r="G24" s="333"/>
      <c r="H24" s="333"/>
      <c r="I24" s="340"/>
      <c r="J24" s="349"/>
      <c r="K24" s="350"/>
      <c r="L24" s="350"/>
      <c r="M24" s="351"/>
      <c r="N24" s="321"/>
      <c r="O24" s="322"/>
      <c r="P24" s="322"/>
      <c r="Q24" s="323"/>
    </row>
    <row r="25" spans="1:17" ht="6" customHeight="1" x14ac:dyDescent="0.3">
      <c r="B25" s="352"/>
      <c r="C25" s="353"/>
      <c r="D25" s="353"/>
      <c r="E25" s="354"/>
      <c r="F25" s="339"/>
      <c r="G25" s="333"/>
      <c r="H25" s="333"/>
      <c r="I25" s="340"/>
      <c r="J25" s="355"/>
      <c r="K25" s="356"/>
      <c r="L25" s="356"/>
      <c r="M25" s="357"/>
      <c r="N25" s="324"/>
      <c r="O25" s="325"/>
      <c r="P25" s="325"/>
      <c r="Q25" s="326"/>
    </row>
    <row r="26" spans="1:17" ht="18" customHeight="1" x14ac:dyDescent="0.3">
      <c r="B26" s="358" t="s">
        <v>26</v>
      </c>
      <c r="C26" s="359"/>
      <c r="D26" s="359"/>
      <c r="E26" s="360"/>
      <c r="F26" s="339"/>
      <c r="G26" s="333"/>
      <c r="H26" s="333"/>
      <c r="I26" s="340"/>
      <c r="J26" s="361" t="s">
        <v>140</v>
      </c>
      <c r="K26" s="362"/>
      <c r="L26" s="362"/>
      <c r="M26" s="363"/>
      <c r="N26" s="324"/>
      <c r="O26" s="325"/>
      <c r="P26" s="325"/>
      <c r="Q26" s="326"/>
    </row>
    <row r="27" spans="1:17" ht="18" customHeight="1" thickBot="1" x14ac:dyDescent="0.35">
      <c r="B27" s="364" t="str">
        <f>IF(LEN(Vendor!K11)&lt;1,"",Vendor!K11)</f>
        <v/>
      </c>
      <c r="C27" s="365"/>
      <c r="D27" s="365"/>
      <c r="E27" s="366"/>
      <c r="F27" s="341"/>
      <c r="G27" s="342"/>
      <c r="H27" s="342"/>
      <c r="I27" s="343"/>
      <c r="J27" s="367"/>
      <c r="K27" s="368"/>
      <c r="L27" s="368"/>
      <c r="M27" s="369"/>
      <c r="N27" s="327"/>
      <c r="O27" s="328"/>
      <c r="P27" s="328"/>
      <c r="Q27" s="329"/>
    </row>
    <row r="28" spans="1:17" ht="13.5" customHeight="1" thickBot="1" x14ac:dyDescent="0.35">
      <c r="B28" s="334"/>
      <c r="C28" s="334"/>
      <c r="D28" s="334"/>
      <c r="E28" s="334"/>
      <c r="F28" s="334"/>
      <c r="G28" s="334"/>
      <c r="H28" s="334"/>
      <c r="I28" s="334"/>
      <c r="J28" s="334"/>
      <c r="K28" s="334"/>
      <c r="L28" s="334"/>
      <c r="M28" s="334"/>
    </row>
    <row r="29" spans="1:17" ht="18" customHeight="1" thickBot="1" x14ac:dyDescent="0.35">
      <c r="B29" s="335" t="s">
        <v>22</v>
      </c>
      <c r="C29" s="336"/>
      <c r="D29" s="155" t="s">
        <v>118</v>
      </c>
      <c r="E29" s="156" t="s">
        <v>119</v>
      </c>
      <c r="F29" s="337"/>
      <c r="G29" s="334"/>
      <c r="H29" s="334"/>
      <c r="I29" s="338"/>
      <c r="J29" s="344" t="s">
        <v>139</v>
      </c>
      <c r="K29" s="345"/>
      <c r="L29" s="345"/>
      <c r="M29" s="346"/>
      <c r="N29" s="330" t="s">
        <v>190</v>
      </c>
      <c r="O29" s="331"/>
      <c r="P29" s="331"/>
      <c r="Q29" s="332"/>
    </row>
    <row r="30" spans="1:17" ht="18" customHeight="1" x14ac:dyDescent="0.3">
      <c r="A30" s="153">
        <f ca="1">OFFSET(A30,-6,0)+1</f>
        <v>12</v>
      </c>
      <c r="B30" s="347" t="str">
        <f ca="1">IF(LEN(INDIRECT("Vendor!E"&amp;A30))&lt;1,"",INDIRECT("Vendor!E"&amp;A30))</f>
        <v/>
      </c>
      <c r="C30" s="348"/>
      <c r="D30" s="157" t="str">
        <f>IF(LEN(Vendor!N12)&lt;1,"",Vendor!N12)</f>
        <v/>
      </c>
      <c r="E30" s="158" t="str">
        <f>IF(LEN(Vendor!O12)&lt;1,"",Vendor!O12)</f>
        <v/>
      </c>
      <c r="F30" s="339"/>
      <c r="G30" s="333"/>
      <c r="H30" s="333"/>
      <c r="I30" s="340"/>
      <c r="J30" s="349"/>
      <c r="K30" s="350"/>
      <c r="L30" s="350"/>
      <c r="M30" s="351"/>
      <c r="N30" s="321"/>
      <c r="O30" s="322"/>
      <c r="P30" s="322"/>
      <c r="Q30" s="323"/>
    </row>
    <row r="31" spans="1:17" ht="6" customHeight="1" x14ac:dyDescent="0.3">
      <c r="B31" s="352"/>
      <c r="C31" s="353"/>
      <c r="D31" s="353"/>
      <c r="E31" s="354"/>
      <c r="F31" s="339"/>
      <c r="G31" s="333"/>
      <c r="H31" s="333"/>
      <c r="I31" s="340"/>
      <c r="J31" s="355"/>
      <c r="K31" s="356"/>
      <c r="L31" s="356"/>
      <c r="M31" s="357"/>
      <c r="N31" s="324"/>
      <c r="O31" s="325"/>
      <c r="P31" s="325"/>
      <c r="Q31" s="326"/>
    </row>
    <row r="32" spans="1:17" ht="18" customHeight="1" x14ac:dyDescent="0.3">
      <c r="B32" s="358" t="s">
        <v>26</v>
      </c>
      <c r="C32" s="359"/>
      <c r="D32" s="359"/>
      <c r="E32" s="360"/>
      <c r="F32" s="339"/>
      <c r="G32" s="333"/>
      <c r="H32" s="333"/>
      <c r="I32" s="340"/>
      <c r="J32" s="361" t="s">
        <v>140</v>
      </c>
      <c r="K32" s="362"/>
      <c r="L32" s="362"/>
      <c r="M32" s="363"/>
      <c r="N32" s="324"/>
      <c r="O32" s="325"/>
      <c r="P32" s="325"/>
      <c r="Q32" s="326"/>
    </row>
    <row r="33" spans="1:17" ht="18" customHeight="1" thickBot="1" x14ac:dyDescent="0.35">
      <c r="B33" s="364" t="str">
        <f>IF(LEN(Vendor!K12)&lt;1,"",Vendor!K12)</f>
        <v/>
      </c>
      <c r="C33" s="365"/>
      <c r="D33" s="365"/>
      <c r="E33" s="366"/>
      <c r="F33" s="341"/>
      <c r="G33" s="342"/>
      <c r="H33" s="342"/>
      <c r="I33" s="343"/>
      <c r="J33" s="367"/>
      <c r="K33" s="368"/>
      <c r="L33" s="368"/>
      <c r="M33" s="369"/>
      <c r="N33" s="327"/>
      <c r="O33" s="328"/>
      <c r="P33" s="328"/>
      <c r="Q33" s="329"/>
    </row>
    <row r="34" spans="1:17" ht="13.5" customHeight="1" thickBot="1" x14ac:dyDescent="0.35">
      <c r="B34" s="334"/>
      <c r="C34" s="334"/>
      <c r="D34" s="334"/>
      <c r="E34" s="334"/>
      <c r="F34" s="334"/>
      <c r="G34" s="334"/>
      <c r="H34" s="334"/>
      <c r="I34" s="334"/>
      <c r="J34" s="334"/>
      <c r="K34" s="334"/>
      <c r="L34" s="334"/>
      <c r="M34" s="334"/>
    </row>
    <row r="35" spans="1:17" ht="18" customHeight="1" thickBot="1" x14ac:dyDescent="0.35">
      <c r="B35" s="335" t="s">
        <v>22</v>
      </c>
      <c r="C35" s="336"/>
      <c r="D35" s="155" t="s">
        <v>118</v>
      </c>
      <c r="E35" s="156" t="s">
        <v>119</v>
      </c>
      <c r="F35" s="337"/>
      <c r="G35" s="334"/>
      <c r="H35" s="334"/>
      <c r="I35" s="338"/>
      <c r="J35" s="344" t="s">
        <v>139</v>
      </c>
      <c r="K35" s="345"/>
      <c r="L35" s="345"/>
      <c r="M35" s="346"/>
      <c r="N35" s="330" t="s">
        <v>190</v>
      </c>
      <c r="O35" s="331"/>
      <c r="P35" s="331"/>
      <c r="Q35" s="332"/>
    </row>
    <row r="36" spans="1:17" ht="18" customHeight="1" x14ac:dyDescent="0.3">
      <c r="A36" s="153">
        <f ca="1">OFFSET(A36,-6,0)+1</f>
        <v>13</v>
      </c>
      <c r="B36" s="347" t="str">
        <f ca="1">IF(LEN(INDIRECT("Vendor!E"&amp;A36))&lt;1,"",INDIRECT("Vendor!E"&amp;A36))</f>
        <v/>
      </c>
      <c r="C36" s="348"/>
      <c r="D36" s="157" t="str">
        <f>IF(LEN(Vendor!N13)&lt;1,"",Vendor!N13)</f>
        <v/>
      </c>
      <c r="E36" s="158" t="str">
        <f>IF(LEN(Vendor!O13)&lt;1,"",Vendor!O13)</f>
        <v/>
      </c>
      <c r="F36" s="339"/>
      <c r="G36" s="333"/>
      <c r="H36" s="333"/>
      <c r="I36" s="340"/>
      <c r="J36" s="349"/>
      <c r="K36" s="350"/>
      <c r="L36" s="350"/>
      <c r="M36" s="351"/>
      <c r="N36" s="321"/>
      <c r="O36" s="322"/>
      <c r="P36" s="322"/>
      <c r="Q36" s="323"/>
    </row>
    <row r="37" spans="1:17" ht="6" customHeight="1" x14ac:dyDescent="0.3">
      <c r="B37" s="352"/>
      <c r="C37" s="353"/>
      <c r="D37" s="353"/>
      <c r="E37" s="354"/>
      <c r="F37" s="339"/>
      <c r="G37" s="333"/>
      <c r="H37" s="333"/>
      <c r="I37" s="340"/>
      <c r="J37" s="355"/>
      <c r="K37" s="356"/>
      <c r="L37" s="356"/>
      <c r="M37" s="357"/>
      <c r="N37" s="324"/>
      <c r="O37" s="325"/>
      <c r="P37" s="325"/>
      <c r="Q37" s="326"/>
    </row>
    <row r="38" spans="1:17" ht="18" customHeight="1" x14ac:dyDescent="0.3">
      <c r="B38" s="358" t="s">
        <v>26</v>
      </c>
      <c r="C38" s="359"/>
      <c r="D38" s="359"/>
      <c r="E38" s="360"/>
      <c r="F38" s="339"/>
      <c r="G38" s="333"/>
      <c r="H38" s="333"/>
      <c r="I38" s="340"/>
      <c r="J38" s="361" t="s">
        <v>140</v>
      </c>
      <c r="K38" s="362"/>
      <c r="L38" s="362"/>
      <c r="M38" s="363"/>
      <c r="N38" s="324"/>
      <c r="O38" s="325"/>
      <c r="P38" s="325"/>
      <c r="Q38" s="326"/>
    </row>
    <row r="39" spans="1:17" ht="18" customHeight="1" thickBot="1" x14ac:dyDescent="0.35">
      <c r="B39" s="364" t="str">
        <f>IF(LEN(Vendor!K13)&lt;1,"",Vendor!K13)</f>
        <v/>
      </c>
      <c r="C39" s="365"/>
      <c r="D39" s="365"/>
      <c r="E39" s="366"/>
      <c r="F39" s="341"/>
      <c r="G39" s="342"/>
      <c r="H39" s="342"/>
      <c r="I39" s="343"/>
      <c r="J39" s="367"/>
      <c r="K39" s="368"/>
      <c r="L39" s="368"/>
      <c r="M39" s="369"/>
      <c r="N39" s="327"/>
      <c r="O39" s="328"/>
      <c r="P39" s="328"/>
      <c r="Q39" s="329"/>
    </row>
    <row r="40" spans="1:17" ht="13.5" customHeight="1" thickBot="1" x14ac:dyDescent="0.35">
      <c r="B40" s="334"/>
      <c r="C40" s="334"/>
      <c r="D40" s="334"/>
      <c r="E40" s="334"/>
      <c r="F40" s="334"/>
      <c r="G40" s="334"/>
      <c r="H40" s="334"/>
      <c r="I40" s="334"/>
      <c r="J40" s="334"/>
      <c r="K40" s="334"/>
      <c r="L40" s="334"/>
      <c r="M40" s="334"/>
    </row>
    <row r="41" spans="1:17" ht="18" customHeight="1" thickBot="1" x14ac:dyDescent="0.35">
      <c r="B41" s="335" t="s">
        <v>22</v>
      </c>
      <c r="C41" s="336"/>
      <c r="D41" s="155" t="s">
        <v>118</v>
      </c>
      <c r="E41" s="156" t="s">
        <v>119</v>
      </c>
      <c r="F41" s="337"/>
      <c r="G41" s="334"/>
      <c r="H41" s="334"/>
      <c r="I41" s="338"/>
      <c r="J41" s="344" t="s">
        <v>139</v>
      </c>
      <c r="K41" s="345"/>
      <c r="L41" s="345"/>
      <c r="M41" s="346"/>
      <c r="N41" s="330" t="s">
        <v>190</v>
      </c>
      <c r="O41" s="331"/>
      <c r="P41" s="331"/>
      <c r="Q41" s="332"/>
    </row>
    <row r="42" spans="1:17" ht="18" customHeight="1" x14ac:dyDescent="0.3">
      <c r="A42" s="153">
        <f ca="1">OFFSET(A42,-6,0)+1</f>
        <v>14</v>
      </c>
      <c r="B42" s="347" t="str">
        <f ca="1">IF(LEN(INDIRECT("Vendor!E"&amp;A42))&lt;1,"",INDIRECT("Vendor!E"&amp;A42))</f>
        <v/>
      </c>
      <c r="C42" s="348"/>
      <c r="D42" s="157" t="str">
        <f>IF(LEN(Vendor!N14)&lt;1,"",Vendor!N14)</f>
        <v/>
      </c>
      <c r="E42" s="158" t="str">
        <f>IF(LEN(Vendor!O14)&lt;1,"",Vendor!O14)</f>
        <v/>
      </c>
      <c r="F42" s="339"/>
      <c r="G42" s="333"/>
      <c r="H42" s="333"/>
      <c r="I42" s="340"/>
      <c r="J42" s="349"/>
      <c r="K42" s="350"/>
      <c r="L42" s="350"/>
      <c r="M42" s="351"/>
      <c r="N42" s="321"/>
      <c r="O42" s="322"/>
      <c r="P42" s="322"/>
      <c r="Q42" s="323"/>
    </row>
    <row r="43" spans="1:17" ht="6" customHeight="1" x14ac:dyDescent="0.3">
      <c r="B43" s="352"/>
      <c r="C43" s="353"/>
      <c r="D43" s="353"/>
      <c r="E43" s="354"/>
      <c r="F43" s="339"/>
      <c r="G43" s="333"/>
      <c r="H43" s="333"/>
      <c r="I43" s="340"/>
      <c r="J43" s="355"/>
      <c r="K43" s="356"/>
      <c r="L43" s="356"/>
      <c r="M43" s="357"/>
      <c r="N43" s="324"/>
      <c r="O43" s="325"/>
      <c r="P43" s="325"/>
      <c r="Q43" s="326"/>
    </row>
    <row r="44" spans="1:17" ht="18" customHeight="1" x14ac:dyDescent="0.3">
      <c r="B44" s="358" t="s">
        <v>26</v>
      </c>
      <c r="C44" s="359"/>
      <c r="D44" s="359"/>
      <c r="E44" s="360"/>
      <c r="F44" s="339"/>
      <c r="G44" s="333"/>
      <c r="H44" s="333"/>
      <c r="I44" s="340"/>
      <c r="J44" s="361" t="s">
        <v>140</v>
      </c>
      <c r="K44" s="362"/>
      <c r="L44" s="362"/>
      <c r="M44" s="363"/>
      <c r="N44" s="324"/>
      <c r="O44" s="325"/>
      <c r="P44" s="325"/>
      <c r="Q44" s="326"/>
    </row>
    <row r="45" spans="1:17" ht="18" customHeight="1" thickBot="1" x14ac:dyDescent="0.35">
      <c r="B45" s="364" t="str">
        <f>IF(LEN(Vendor!K14)&lt;1,"",Vendor!K14)</f>
        <v/>
      </c>
      <c r="C45" s="365"/>
      <c r="D45" s="365"/>
      <c r="E45" s="366"/>
      <c r="F45" s="341"/>
      <c r="G45" s="342"/>
      <c r="H45" s="342"/>
      <c r="I45" s="343"/>
      <c r="J45" s="367"/>
      <c r="K45" s="368"/>
      <c r="L45" s="368"/>
      <c r="M45" s="369"/>
      <c r="N45" s="327"/>
      <c r="O45" s="328"/>
      <c r="P45" s="328"/>
      <c r="Q45" s="329"/>
    </row>
    <row r="46" spans="1:17" ht="13.5" customHeight="1" thickBot="1" x14ac:dyDescent="0.35">
      <c r="B46" s="334"/>
      <c r="C46" s="334"/>
      <c r="D46" s="334"/>
      <c r="E46" s="334"/>
      <c r="F46" s="334"/>
      <c r="G46" s="334"/>
      <c r="H46" s="334"/>
      <c r="I46" s="334"/>
      <c r="J46" s="334"/>
      <c r="K46" s="334"/>
      <c r="L46" s="334"/>
      <c r="M46" s="334"/>
    </row>
    <row r="47" spans="1:17" ht="18" customHeight="1" thickBot="1" x14ac:dyDescent="0.35">
      <c r="B47" s="335" t="s">
        <v>22</v>
      </c>
      <c r="C47" s="336"/>
      <c r="D47" s="155" t="s">
        <v>118</v>
      </c>
      <c r="E47" s="156" t="s">
        <v>119</v>
      </c>
      <c r="F47" s="337"/>
      <c r="G47" s="334"/>
      <c r="H47" s="334"/>
      <c r="I47" s="338"/>
      <c r="J47" s="344" t="s">
        <v>139</v>
      </c>
      <c r="K47" s="345"/>
      <c r="L47" s="345"/>
      <c r="M47" s="346"/>
      <c r="N47" s="330" t="s">
        <v>190</v>
      </c>
      <c r="O47" s="331"/>
      <c r="P47" s="331"/>
      <c r="Q47" s="332"/>
    </row>
    <row r="48" spans="1:17" ht="18" customHeight="1" x14ac:dyDescent="0.3">
      <c r="A48" s="153">
        <f ca="1">OFFSET(A48,-6,0)+1</f>
        <v>15</v>
      </c>
      <c r="B48" s="347" t="str">
        <f ca="1">IF(LEN(INDIRECT("Vendor!E"&amp;A48))&lt;1,"",INDIRECT("Vendor!E"&amp;A48))</f>
        <v/>
      </c>
      <c r="C48" s="348"/>
      <c r="D48" s="157" t="str">
        <f>IF(LEN(Vendor!N15)&lt;1,"",Vendor!N15)</f>
        <v/>
      </c>
      <c r="E48" s="158" t="str">
        <f>IF(LEN(Vendor!O15)&lt;1,"",Vendor!O15)</f>
        <v/>
      </c>
      <c r="F48" s="339"/>
      <c r="G48" s="333"/>
      <c r="H48" s="333"/>
      <c r="I48" s="340"/>
      <c r="J48" s="349"/>
      <c r="K48" s="350"/>
      <c r="L48" s="350"/>
      <c r="M48" s="351"/>
      <c r="N48" s="321"/>
      <c r="O48" s="322"/>
      <c r="P48" s="322"/>
      <c r="Q48" s="323"/>
    </row>
    <row r="49" spans="1:17" ht="6" customHeight="1" x14ac:dyDescent="0.3">
      <c r="B49" s="352"/>
      <c r="C49" s="353"/>
      <c r="D49" s="353"/>
      <c r="E49" s="354"/>
      <c r="F49" s="339"/>
      <c r="G49" s="333"/>
      <c r="H49" s="333"/>
      <c r="I49" s="340"/>
      <c r="J49" s="355"/>
      <c r="K49" s="356"/>
      <c r="L49" s="356"/>
      <c r="M49" s="357"/>
      <c r="N49" s="324"/>
      <c r="O49" s="325"/>
      <c r="P49" s="325"/>
      <c r="Q49" s="326"/>
    </row>
    <row r="50" spans="1:17" ht="18" customHeight="1" x14ac:dyDescent="0.3">
      <c r="B50" s="358" t="s">
        <v>26</v>
      </c>
      <c r="C50" s="359"/>
      <c r="D50" s="359"/>
      <c r="E50" s="360"/>
      <c r="F50" s="339"/>
      <c r="G50" s="333"/>
      <c r="H50" s="333"/>
      <c r="I50" s="340"/>
      <c r="J50" s="361" t="s">
        <v>140</v>
      </c>
      <c r="K50" s="362"/>
      <c r="L50" s="362"/>
      <c r="M50" s="363"/>
      <c r="N50" s="324"/>
      <c r="O50" s="325"/>
      <c r="P50" s="325"/>
      <c r="Q50" s="326"/>
    </row>
    <row r="51" spans="1:17" ht="18" customHeight="1" thickBot="1" x14ac:dyDescent="0.35">
      <c r="B51" s="364" t="str">
        <f>IF(LEN(Vendor!K15)&lt;1,"",Vendor!K15)</f>
        <v/>
      </c>
      <c r="C51" s="365"/>
      <c r="D51" s="365"/>
      <c r="E51" s="366"/>
      <c r="F51" s="341"/>
      <c r="G51" s="342"/>
      <c r="H51" s="342"/>
      <c r="I51" s="343"/>
      <c r="J51" s="367"/>
      <c r="K51" s="368"/>
      <c r="L51" s="368"/>
      <c r="M51" s="369"/>
      <c r="N51" s="327"/>
      <c r="O51" s="328"/>
      <c r="P51" s="328"/>
      <c r="Q51" s="329"/>
    </row>
    <row r="52" spans="1:17" ht="13.5" customHeight="1" thickBot="1" x14ac:dyDescent="0.35">
      <c r="B52" s="334"/>
      <c r="C52" s="334"/>
      <c r="D52" s="334"/>
      <c r="E52" s="334"/>
      <c r="F52" s="334"/>
      <c r="G52" s="334"/>
      <c r="H52" s="334"/>
      <c r="I52" s="334"/>
      <c r="J52" s="334"/>
      <c r="K52" s="334"/>
      <c r="L52" s="334"/>
      <c r="M52" s="334"/>
    </row>
    <row r="53" spans="1:17" ht="18" customHeight="1" thickBot="1" x14ac:dyDescent="0.35">
      <c r="B53" s="335" t="s">
        <v>22</v>
      </c>
      <c r="C53" s="336"/>
      <c r="D53" s="155" t="s">
        <v>118</v>
      </c>
      <c r="E53" s="156" t="s">
        <v>119</v>
      </c>
      <c r="F53" s="337"/>
      <c r="G53" s="334"/>
      <c r="H53" s="334"/>
      <c r="I53" s="338"/>
      <c r="J53" s="344" t="s">
        <v>139</v>
      </c>
      <c r="K53" s="345"/>
      <c r="L53" s="345"/>
      <c r="M53" s="346"/>
      <c r="N53" s="330" t="s">
        <v>190</v>
      </c>
      <c r="O53" s="331"/>
      <c r="P53" s="331"/>
      <c r="Q53" s="332"/>
    </row>
    <row r="54" spans="1:17" ht="18" customHeight="1" x14ac:dyDescent="0.3">
      <c r="A54" s="153">
        <f ca="1">OFFSET(A54,-6,0)+1</f>
        <v>16</v>
      </c>
      <c r="B54" s="347" t="str">
        <f ca="1">IF(LEN(INDIRECT("Vendor!E"&amp;A54))&lt;1,"",INDIRECT("Vendor!E"&amp;A54))</f>
        <v/>
      </c>
      <c r="C54" s="348"/>
      <c r="D54" s="157" t="str">
        <f>IF(LEN(Vendor!N16)&lt;1,"",Vendor!N16)</f>
        <v/>
      </c>
      <c r="E54" s="158" t="str">
        <f>IF(LEN(Vendor!O16)&lt;1,"",Vendor!O16)</f>
        <v/>
      </c>
      <c r="F54" s="339"/>
      <c r="G54" s="333"/>
      <c r="H54" s="333"/>
      <c r="I54" s="340"/>
      <c r="J54" s="349"/>
      <c r="K54" s="350"/>
      <c r="L54" s="350"/>
      <c r="M54" s="351"/>
      <c r="N54" s="321"/>
      <c r="O54" s="322"/>
      <c r="P54" s="322"/>
      <c r="Q54" s="323"/>
    </row>
    <row r="55" spans="1:17" ht="6" customHeight="1" x14ac:dyDescent="0.3">
      <c r="B55" s="352"/>
      <c r="C55" s="353"/>
      <c r="D55" s="353"/>
      <c r="E55" s="354"/>
      <c r="F55" s="339"/>
      <c r="G55" s="333"/>
      <c r="H55" s="333"/>
      <c r="I55" s="340"/>
      <c r="J55" s="355"/>
      <c r="K55" s="356"/>
      <c r="L55" s="356"/>
      <c r="M55" s="357"/>
      <c r="N55" s="324"/>
      <c r="O55" s="325"/>
      <c r="P55" s="325"/>
      <c r="Q55" s="326"/>
    </row>
    <row r="56" spans="1:17" ht="18" customHeight="1" x14ac:dyDescent="0.3">
      <c r="B56" s="358" t="s">
        <v>26</v>
      </c>
      <c r="C56" s="359"/>
      <c r="D56" s="359"/>
      <c r="E56" s="360"/>
      <c r="F56" s="339"/>
      <c r="G56" s="333"/>
      <c r="H56" s="333"/>
      <c r="I56" s="340"/>
      <c r="J56" s="361" t="s">
        <v>140</v>
      </c>
      <c r="K56" s="362"/>
      <c r="L56" s="362"/>
      <c r="M56" s="363"/>
      <c r="N56" s="324"/>
      <c r="O56" s="325"/>
      <c r="P56" s="325"/>
      <c r="Q56" s="326"/>
    </row>
    <row r="57" spans="1:17" ht="18" customHeight="1" thickBot="1" x14ac:dyDescent="0.35">
      <c r="B57" s="364" t="str">
        <f>IF(LEN(Vendor!K16)&lt;1,"",Vendor!K16)</f>
        <v/>
      </c>
      <c r="C57" s="365"/>
      <c r="D57" s="365"/>
      <c r="E57" s="366"/>
      <c r="F57" s="341"/>
      <c r="G57" s="342"/>
      <c r="H57" s="342"/>
      <c r="I57" s="343"/>
      <c r="J57" s="367"/>
      <c r="K57" s="368"/>
      <c r="L57" s="368"/>
      <c r="M57" s="369"/>
      <c r="N57" s="327"/>
      <c r="O57" s="328"/>
      <c r="P57" s="328"/>
      <c r="Q57" s="329"/>
    </row>
    <row r="58" spans="1:17" ht="19.95" customHeight="1" thickBot="1" x14ac:dyDescent="0.35">
      <c r="B58" s="334"/>
      <c r="C58" s="334"/>
      <c r="D58" s="334"/>
      <c r="E58" s="334"/>
      <c r="F58" s="334"/>
      <c r="G58" s="334"/>
      <c r="H58" s="334"/>
      <c r="I58" s="334"/>
      <c r="J58" s="334"/>
      <c r="K58" s="334"/>
      <c r="L58" s="334"/>
      <c r="M58" s="334"/>
    </row>
    <row r="59" spans="1:17" ht="18" customHeight="1" thickBot="1" x14ac:dyDescent="0.35">
      <c r="B59" s="335" t="s">
        <v>22</v>
      </c>
      <c r="C59" s="336"/>
      <c r="D59" s="155" t="s">
        <v>118</v>
      </c>
      <c r="E59" s="156" t="s">
        <v>119</v>
      </c>
      <c r="F59" s="337"/>
      <c r="G59" s="334"/>
      <c r="H59" s="334"/>
      <c r="I59" s="338"/>
      <c r="J59" s="344" t="s">
        <v>139</v>
      </c>
      <c r="K59" s="345"/>
      <c r="L59" s="345"/>
      <c r="M59" s="346"/>
      <c r="N59" s="330" t="s">
        <v>190</v>
      </c>
      <c r="O59" s="331"/>
      <c r="P59" s="331"/>
      <c r="Q59" s="332"/>
    </row>
    <row r="60" spans="1:17" ht="18" customHeight="1" x14ac:dyDescent="0.3">
      <c r="A60" s="153">
        <f ca="1">OFFSET(A60,-6,0)+1</f>
        <v>17</v>
      </c>
      <c r="B60" s="347" t="str">
        <f ca="1">IF(LEN(INDIRECT("Vendor!E"&amp;A60))&lt;1,"",INDIRECT("Vendor!E"&amp;A60))</f>
        <v/>
      </c>
      <c r="C60" s="348"/>
      <c r="D60" s="157" t="str">
        <f>IF(LEN(Vendor!N17)&lt;1,"",Vendor!N17)</f>
        <v/>
      </c>
      <c r="E60" s="158" t="str">
        <f>IF(LEN(Vendor!O17)&lt;1,"",Vendor!O17)</f>
        <v/>
      </c>
      <c r="F60" s="339"/>
      <c r="G60" s="333"/>
      <c r="H60" s="333"/>
      <c r="I60" s="340"/>
      <c r="J60" s="349"/>
      <c r="K60" s="350"/>
      <c r="L60" s="350"/>
      <c r="M60" s="351"/>
      <c r="N60" s="321"/>
      <c r="O60" s="322"/>
      <c r="P60" s="322"/>
      <c r="Q60" s="323"/>
    </row>
    <row r="61" spans="1:17" ht="6" customHeight="1" x14ac:dyDescent="0.3">
      <c r="B61" s="352"/>
      <c r="C61" s="353"/>
      <c r="D61" s="353"/>
      <c r="E61" s="354"/>
      <c r="F61" s="339"/>
      <c r="G61" s="333"/>
      <c r="H61" s="333"/>
      <c r="I61" s="340"/>
      <c r="J61" s="355"/>
      <c r="K61" s="356"/>
      <c r="L61" s="356"/>
      <c r="M61" s="357"/>
      <c r="N61" s="324"/>
      <c r="O61" s="325"/>
      <c r="P61" s="325"/>
      <c r="Q61" s="326"/>
    </row>
    <row r="62" spans="1:17" ht="18" customHeight="1" x14ac:dyDescent="0.3">
      <c r="B62" s="358" t="s">
        <v>26</v>
      </c>
      <c r="C62" s="359"/>
      <c r="D62" s="359"/>
      <c r="E62" s="360"/>
      <c r="F62" s="339"/>
      <c r="G62" s="333"/>
      <c r="H62" s="333"/>
      <c r="I62" s="340"/>
      <c r="J62" s="361" t="s">
        <v>140</v>
      </c>
      <c r="K62" s="362"/>
      <c r="L62" s="362"/>
      <c r="M62" s="363"/>
      <c r="N62" s="324"/>
      <c r="O62" s="325"/>
      <c r="P62" s="325"/>
      <c r="Q62" s="326"/>
    </row>
    <row r="63" spans="1:17" ht="18" customHeight="1" thickBot="1" x14ac:dyDescent="0.35">
      <c r="B63" s="364" t="str">
        <f>IF(LEN(Vendor!K17)&lt;1,"",Vendor!K17)</f>
        <v/>
      </c>
      <c r="C63" s="365"/>
      <c r="D63" s="365"/>
      <c r="E63" s="366"/>
      <c r="F63" s="341"/>
      <c r="G63" s="342"/>
      <c r="H63" s="342"/>
      <c r="I63" s="343"/>
      <c r="J63" s="367"/>
      <c r="K63" s="368"/>
      <c r="L63" s="368"/>
      <c r="M63" s="369"/>
      <c r="N63" s="327"/>
      <c r="O63" s="328"/>
      <c r="P63" s="328"/>
      <c r="Q63" s="329"/>
    </row>
    <row r="64" spans="1:17" ht="19.95" customHeight="1" thickBot="1" x14ac:dyDescent="0.35">
      <c r="B64" s="334"/>
      <c r="C64" s="334"/>
      <c r="D64" s="334"/>
      <c r="E64" s="334"/>
      <c r="F64" s="334"/>
      <c r="G64" s="334"/>
      <c r="H64" s="334"/>
      <c r="I64" s="334"/>
      <c r="J64" s="334"/>
      <c r="K64" s="334"/>
      <c r="L64" s="334"/>
      <c r="M64" s="334"/>
    </row>
    <row r="65" spans="1:17" ht="18" customHeight="1" thickBot="1" x14ac:dyDescent="0.35">
      <c r="B65" s="335" t="s">
        <v>22</v>
      </c>
      <c r="C65" s="336"/>
      <c r="D65" s="155" t="s">
        <v>118</v>
      </c>
      <c r="E65" s="156" t="s">
        <v>119</v>
      </c>
      <c r="F65" s="337"/>
      <c r="G65" s="334"/>
      <c r="H65" s="334"/>
      <c r="I65" s="338"/>
      <c r="J65" s="344" t="s">
        <v>139</v>
      </c>
      <c r="K65" s="345"/>
      <c r="L65" s="345"/>
      <c r="M65" s="346"/>
      <c r="N65" s="330" t="s">
        <v>190</v>
      </c>
      <c r="O65" s="331"/>
      <c r="P65" s="331"/>
      <c r="Q65" s="332"/>
    </row>
    <row r="66" spans="1:17" ht="18" customHeight="1" x14ac:dyDescent="0.3">
      <c r="A66" s="153">
        <f ca="1">OFFSET(A66,-6,0)+1</f>
        <v>18</v>
      </c>
      <c r="B66" s="347" t="str">
        <f ca="1">IF(LEN(INDIRECT("Vendor!E"&amp;A66))&lt;1,"",INDIRECT("Vendor!E"&amp;A66))</f>
        <v/>
      </c>
      <c r="C66" s="348"/>
      <c r="D66" s="157" t="str">
        <f>IF(LEN(Vendor!N18)&lt;1,"",Vendor!N18)</f>
        <v/>
      </c>
      <c r="E66" s="158" t="str">
        <f>IF(LEN(Vendor!O18)&lt;1,"",Vendor!O18)</f>
        <v/>
      </c>
      <c r="F66" s="339"/>
      <c r="G66" s="333"/>
      <c r="H66" s="333"/>
      <c r="I66" s="340"/>
      <c r="J66" s="349"/>
      <c r="K66" s="350"/>
      <c r="L66" s="350"/>
      <c r="M66" s="351"/>
      <c r="N66" s="321"/>
      <c r="O66" s="322"/>
      <c r="P66" s="322"/>
      <c r="Q66" s="323"/>
    </row>
    <row r="67" spans="1:17" ht="6" customHeight="1" x14ac:dyDescent="0.3">
      <c r="B67" s="352"/>
      <c r="C67" s="353"/>
      <c r="D67" s="353"/>
      <c r="E67" s="354"/>
      <c r="F67" s="339"/>
      <c r="G67" s="333"/>
      <c r="H67" s="333"/>
      <c r="I67" s="340"/>
      <c r="J67" s="355"/>
      <c r="K67" s="356"/>
      <c r="L67" s="356"/>
      <c r="M67" s="357"/>
      <c r="N67" s="324"/>
      <c r="O67" s="325"/>
      <c r="P67" s="325"/>
      <c r="Q67" s="326"/>
    </row>
    <row r="68" spans="1:17" ht="18" customHeight="1" x14ac:dyDescent="0.3">
      <c r="B68" s="358" t="s">
        <v>26</v>
      </c>
      <c r="C68" s="359"/>
      <c r="D68" s="359"/>
      <c r="E68" s="360"/>
      <c r="F68" s="339"/>
      <c r="G68" s="333"/>
      <c r="H68" s="333"/>
      <c r="I68" s="340"/>
      <c r="J68" s="361" t="s">
        <v>140</v>
      </c>
      <c r="K68" s="362"/>
      <c r="L68" s="362"/>
      <c r="M68" s="363"/>
      <c r="N68" s="324"/>
      <c r="O68" s="325"/>
      <c r="P68" s="325"/>
      <c r="Q68" s="326"/>
    </row>
    <row r="69" spans="1:17" ht="18" customHeight="1" thickBot="1" x14ac:dyDescent="0.35">
      <c r="B69" s="364" t="str">
        <f>IF(LEN(Vendor!K18)&lt;1,"",Vendor!K18)</f>
        <v/>
      </c>
      <c r="C69" s="365"/>
      <c r="D69" s="365"/>
      <c r="E69" s="366"/>
      <c r="F69" s="341"/>
      <c r="G69" s="342"/>
      <c r="H69" s="342"/>
      <c r="I69" s="343"/>
      <c r="J69" s="367"/>
      <c r="K69" s="368"/>
      <c r="L69" s="368"/>
      <c r="M69" s="369"/>
      <c r="N69" s="327"/>
      <c r="O69" s="328"/>
      <c r="P69" s="328"/>
      <c r="Q69" s="329"/>
    </row>
    <row r="70" spans="1:17" ht="13.5" customHeight="1" thickBot="1" x14ac:dyDescent="0.35">
      <c r="B70" s="334"/>
      <c r="C70" s="334"/>
      <c r="D70" s="334"/>
      <c r="E70" s="334"/>
      <c r="F70" s="334"/>
      <c r="G70" s="334"/>
      <c r="H70" s="334"/>
      <c r="I70" s="334"/>
      <c r="J70" s="334"/>
      <c r="K70" s="334"/>
      <c r="L70" s="334"/>
      <c r="M70" s="334"/>
    </row>
    <row r="71" spans="1:17" ht="18" customHeight="1" thickBot="1" x14ac:dyDescent="0.35">
      <c r="B71" s="335" t="s">
        <v>22</v>
      </c>
      <c r="C71" s="336"/>
      <c r="D71" s="155" t="s">
        <v>118</v>
      </c>
      <c r="E71" s="156" t="s">
        <v>119</v>
      </c>
      <c r="F71" s="337"/>
      <c r="G71" s="334"/>
      <c r="H71" s="334"/>
      <c r="I71" s="338"/>
      <c r="J71" s="344" t="s">
        <v>139</v>
      </c>
      <c r="K71" s="345"/>
      <c r="L71" s="345"/>
      <c r="M71" s="346"/>
      <c r="N71" s="330" t="s">
        <v>190</v>
      </c>
      <c r="O71" s="331"/>
      <c r="P71" s="331"/>
      <c r="Q71" s="332"/>
    </row>
    <row r="72" spans="1:17" ht="18" customHeight="1" x14ac:dyDescent="0.3">
      <c r="A72" s="153">
        <f ca="1">OFFSET(A72,-6,0)+1</f>
        <v>19</v>
      </c>
      <c r="B72" s="347" t="str">
        <f ca="1">IF(LEN(INDIRECT("Vendor!E"&amp;A72))&lt;1,"",INDIRECT("Vendor!E"&amp;A72))</f>
        <v/>
      </c>
      <c r="C72" s="348"/>
      <c r="D72" s="157" t="str">
        <f>IF(LEN(Vendor!N19)&lt;1,"",Vendor!N19)</f>
        <v/>
      </c>
      <c r="E72" s="158" t="str">
        <f>IF(LEN(Vendor!O19)&lt;1,"",Vendor!O19)</f>
        <v/>
      </c>
      <c r="F72" s="339"/>
      <c r="G72" s="333"/>
      <c r="H72" s="333"/>
      <c r="I72" s="340"/>
      <c r="J72" s="349"/>
      <c r="K72" s="350"/>
      <c r="L72" s="350"/>
      <c r="M72" s="351"/>
      <c r="N72" s="321"/>
      <c r="O72" s="322"/>
      <c r="P72" s="322"/>
      <c r="Q72" s="323"/>
    </row>
    <row r="73" spans="1:17" ht="6" customHeight="1" x14ac:dyDescent="0.3">
      <c r="B73" s="352"/>
      <c r="C73" s="353"/>
      <c r="D73" s="353"/>
      <c r="E73" s="354"/>
      <c r="F73" s="339"/>
      <c r="G73" s="333"/>
      <c r="H73" s="333"/>
      <c r="I73" s="340"/>
      <c r="J73" s="355"/>
      <c r="K73" s="356"/>
      <c r="L73" s="356"/>
      <c r="M73" s="357"/>
      <c r="N73" s="324"/>
      <c r="O73" s="325"/>
      <c r="P73" s="325"/>
      <c r="Q73" s="326"/>
    </row>
    <row r="74" spans="1:17" ht="18" customHeight="1" x14ac:dyDescent="0.3">
      <c r="B74" s="358" t="s">
        <v>26</v>
      </c>
      <c r="C74" s="359"/>
      <c r="D74" s="359"/>
      <c r="E74" s="360"/>
      <c r="F74" s="339"/>
      <c r="G74" s="333"/>
      <c r="H74" s="333"/>
      <c r="I74" s="340"/>
      <c r="J74" s="361" t="s">
        <v>140</v>
      </c>
      <c r="K74" s="362"/>
      <c r="L74" s="362"/>
      <c r="M74" s="363"/>
      <c r="N74" s="324"/>
      <c r="O74" s="325"/>
      <c r="P74" s="325"/>
      <c r="Q74" s="326"/>
    </row>
    <row r="75" spans="1:17" ht="18" customHeight="1" thickBot="1" x14ac:dyDescent="0.35">
      <c r="B75" s="364" t="str">
        <f>IF(LEN(Vendor!K19)&lt;1,"",Vendor!K19)</f>
        <v/>
      </c>
      <c r="C75" s="365"/>
      <c r="D75" s="365"/>
      <c r="E75" s="366"/>
      <c r="F75" s="341"/>
      <c r="G75" s="342"/>
      <c r="H75" s="342"/>
      <c r="I75" s="343"/>
      <c r="J75" s="367"/>
      <c r="K75" s="368"/>
      <c r="L75" s="368"/>
      <c r="M75" s="369"/>
      <c r="N75" s="327"/>
      <c r="O75" s="328"/>
      <c r="P75" s="328"/>
      <c r="Q75" s="329"/>
    </row>
    <row r="76" spans="1:17" ht="19.95" customHeight="1" thickBot="1" x14ac:dyDescent="0.35">
      <c r="B76" s="334"/>
      <c r="C76" s="334"/>
      <c r="D76" s="334"/>
      <c r="E76" s="334"/>
      <c r="F76" s="334"/>
      <c r="G76" s="334"/>
      <c r="H76" s="334"/>
      <c r="I76" s="334"/>
      <c r="J76" s="334"/>
      <c r="K76" s="334"/>
      <c r="L76" s="334"/>
      <c r="M76" s="334"/>
    </row>
    <row r="77" spans="1:17" ht="18" customHeight="1" thickBot="1" x14ac:dyDescent="0.35">
      <c r="B77" s="335" t="s">
        <v>22</v>
      </c>
      <c r="C77" s="336"/>
      <c r="D77" s="155" t="s">
        <v>118</v>
      </c>
      <c r="E77" s="156" t="s">
        <v>119</v>
      </c>
      <c r="F77" s="337"/>
      <c r="G77" s="334"/>
      <c r="H77" s="334"/>
      <c r="I77" s="338"/>
      <c r="J77" s="344" t="s">
        <v>139</v>
      </c>
      <c r="K77" s="345"/>
      <c r="L77" s="345"/>
      <c r="M77" s="346"/>
      <c r="N77" s="330" t="s">
        <v>190</v>
      </c>
      <c r="O77" s="331"/>
      <c r="P77" s="331"/>
      <c r="Q77" s="332"/>
    </row>
    <row r="78" spans="1:17" ht="18" customHeight="1" x14ac:dyDescent="0.3">
      <c r="A78" s="153">
        <f ca="1">OFFSET(A78,-6,0)+1</f>
        <v>20</v>
      </c>
      <c r="B78" s="347" t="str">
        <f ca="1">IF(LEN(INDIRECT("Vendor!E"&amp;A78))&lt;1,"",INDIRECT("Vendor!E"&amp;A78))</f>
        <v/>
      </c>
      <c r="C78" s="348"/>
      <c r="D78" s="157" t="str">
        <f>IF(LEN(Vendor!N20)&lt;1,"",Vendor!N20)</f>
        <v/>
      </c>
      <c r="E78" s="158" t="str">
        <f>IF(LEN(Vendor!O20)&lt;1,"",Vendor!O20)</f>
        <v/>
      </c>
      <c r="F78" s="339"/>
      <c r="G78" s="333"/>
      <c r="H78" s="333"/>
      <c r="I78" s="340"/>
      <c r="J78" s="349"/>
      <c r="K78" s="350"/>
      <c r="L78" s="350"/>
      <c r="M78" s="351"/>
      <c r="N78" s="321"/>
      <c r="O78" s="322"/>
      <c r="P78" s="322"/>
      <c r="Q78" s="323"/>
    </row>
    <row r="79" spans="1:17" ht="6" customHeight="1" x14ac:dyDescent="0.3">
      <c r="B79" s="352"/>
      <c r="C79" s="353"/>
      <c r="D79" s="353"/>
      <c r="E79" s="354"/>
      <c r="F79" s="339"/>
      <c r="G79" s="333"/>
      <c r="H79" s="333"/>
      <c r="I79" s="340"/>
      <c r="J79" s="355"/>
      <c r="K79" s="356"/>
      <c r="L79" s="356"/>
      <c r="M79" s="357"/>
      <c r="N79" s="324"/>
      <c r="O79" s="325"/>
      <c r="P79" s="325"/>
      <c r="Q79" s="326"/>
    </row>
    <row r="80" spans="1:17" ht="18" customHeight="1" x14ac:dyDescent="0.3">
      <c r="B80" s="358" t="s">
        <v>26</v>
      </c>
      <c r="C80" s="359"/>
      <c r="D80" s="359"/>
      <c r="E80" s="360"/>
      <c r="F80" s="339"/>
      <c r="G80" s="333"/>
      <c r="H80" s="333"/>
      <c r="I80" s="340"/>
      <c r="J80" s="361" t="s">
        <v>140</v>
      </c>
      <c r="K80" s="362"/>
      <c r="L80" s="362"/>
      <c r="M80" s="363"/>
      <c r="N80" s="324"/>
      <c r="O80" s="325"/>
      <c r="P80" s="325"/>
      <c r="Q80" s="326"/>
    </row>
    <row r="81" spans="1:17" ht="18" customHeight="1" thickBot="1" x14ac:dyDescent="0.35">
      <c r="B81" s="364" t="str">
        <f>IF(LEN(Vendor!K20)&lt;1,"",Vendor!K20)</f>
        <v/>
      </c>
      <c r="C81" s="365"/>
      <c r="D81" s="365"/>
      <c r="E81" s="366"/>
      <c r="F81" s="341"/>
      <c r="G81" s="342"/>
      <c r="H81" s="342"/>
      <c r="I81" s="343"/>
      <c r="J81" s="367"/>
      <c r="K81" s="368"/>
      <c r="L81" s="368"/>
      <c r="M81" s="369"/>
      <c r="N81" s="327"/>
      <c r="O81" s="328"/>
      <c r="P81" s="328"/>
      <c r="Q81" s="329"/>
    </row>
    <row r="82" spans="1:17" ht="19.95" customHeight="1" thickBot="1" x14ac:dyDescent="0.35">
      <c r="B82" s="334"/>
      <c r="C82" s="334"/>
      <c r="D82" s="334"/>
      <c r="E82" s="334"/>
      <c r="F82" s="334"/>
      <c r="G82" s="334"/>
      <c r="H82" s="334"/>
      <c r="I82" s="334"/>
      <c r="J82" s="334"/>
      <c r="K82" s="334"/>
      <c r="L82" s="334"/>
      <c r="M82" s="334"/>
    </row>
    <row r="83" spans="1:17" ht="18" customHeight="1" thickBot="1" x14ac:dyDescent="0.35">
      <c r="B83" s="335" t="s">
        <v>22</v>
      </c>
      <c r="C83" s="336"/>
      <c r="D83" s="155" t="s">
        <v>118</v>
      </c>
      <c r="E83" s="156" t="s">
        <v>119</v>
      </c>
      <c r="F83" s="337"/>
      <c r="G83" s="334"/>
      <c r="H83" s="334"/>
      <c r="I83" s="338"/>
      <c r="J83" s="344" t="s">
        <v>139</v>
      </c>
      <c r="K83" s="345"/>
      <c r="L83" s="345"/>
      <c r="M83" s="346"/>
      <c r="N83" s="330" t="s">
        <v>190</v>
      </c>
      <c r="O83" s="331"/>
      <c r="P83" s="331"/>
      <c r="Q83" s="332"/>
    </row>
    <row r="84" spans="1:17" ht="18" customHeight="1" x14ac:dyDescent="0.3">
      <c r="A84" s="153">
        <f ca="1">OFFSET(A84,-6,0)+1</f>
        <v>21</v>
      </c>
      <c r="B84" s="347" t="str">
        <f ca="1">IF(LEN(INDIRECT("Vendor!E"&amp;A84))&lt;1,"",INDIRECT("Vendor!E"&amp;A84))</f>
        <v/>
      </c>
      <c r="C84" s="348"/>
      <c r="D84" s="157" t="str">
        <f>IF(LEN(Vendor!N21)&lt;1,"",Vendor!N21)</f>
        <v/>
      </c>
      <c r="E84" s="158" t="str">
        <f>IF(LEN(Vendor!O21)&lt;1,"",Vendor!O21)</f>
        <v/>
      </c>
      <c r="F84" s="339"/>
      <c r="G84" s="333"/>
      <c r="H84" s="333"/>
      <c r="I84" s="340"/>
      <c r="J84" s="349"/>
      <c r="K84" s="350"/>
      <c r="L84" s="350"/>
      <c r="M84" s="351"/>
      <c r="N84" s="321"/>
      <c r="O84" s="322"/>
      <c r="P84" s="322"/>
      <c r="Q84" s="323"/>
    </row>
    <row r="85" spans="1:17" ht="6" customHeight="1" x14ac:dyDescent="0.3">
      <c r="B85" s="352"/>
      <c r="C85" s="353"/>
      <c r="D85" s="353"/>
      <c r="E85" s="354"/>
      <c r="F85" s="339"/>
      <c r="G85" s="333"/>
      <c r="H85" s="333"/>
      <c r="I85" s="340"/>
      <c r="J85" s="355"/>
      <c r="K85" s="356"/>
      <c r="L85" s="356"/>
      <c r="M85" s="357"/>
      <c r="N85" s="324"/>
      <c r="O85" s="325"/>
      <c r="P85" s="325"/>
      <c r="Q85" s="326"/>
    </row>
    <row r="86" spans="1:17" ht="18" customHeight="1" x14ac:dyDescent="0.3">
      <c r="B86" s="358" t="s">
        <v>26</v>
      </c>
      <c r="C86" s="359"/>
      <c r="D86" s="359"/>
      <c r="E86" s="360"/>
      <c r="F86" s="339"/>
      <c r="G86" s="333"/>
      <c r="H86" s="333"/>
      <c r="I86" s="340"/>
      <c r="J86" s="361" t="s">
        <v>140</v>
      </c>
      <c r="K86" s="362"/>
      <c r="L86" s="362"/>
      <c r="M86" s="363"/>
      <c r="N86" s="324"/>
      <c r="O86" s="325"/>
      <c r="P86" s="325"/>
      <c r="Q86" s="326"/>
    </row>
    <row r="87" spans="1:17" ht="18" customHeight="1" thickBot="1" x14ac:dyDescent="0.35">
      <c r="B87" s="364" t="str">
        <f>IF(LEN(Vendor!K21)&lt;1,"",Vendor!K21)</f>
        <v/>
      </c>
      <c r="C87" s="365"/>
      <c r="D87" s="365"/>
      <c r="E87" s="366"/>
      <c r="F87" s="341"/>
      <c r="G87" s="342"/>
      <c r="H87" s="342"/>
      <c r="I87" s="343"/>
      <c r="J87" s="367"/>
      <c r="K87" s="368"/>
      <c r="L87" s="368"/>
      <c r="M87" s="369"/>
      <c r="N87" s="327"/>
      <c r="O87" s="328"/>
      <c r="P87" s="328"/>
      <c r="Q87" s="329"/>
    </row>
    <row r="88" spans="1:17" ht="19.95" customHeight="1" thickBot="1" x14ac:dyDescent="0.35">
      <c r="B88" s="334"/>
      <c r="C88" s="334"/>
      <c r="D88" s="334"/>
      <c r="E88" s="334"/>
      <c r="F88" s="334"/>
      <c r="G88" s="334"/>
      <c r="H88" s="334"/>
      <c r="I88" s="334"/>
      <c r="J88" s="334"/>
      <c r="K88" s="334"/>
      <c r="L88" s="334"/>
      <c r="M88" s="334"/>
    </row>
    <row r="89" spans="1:17" ht="18" customHeight="1" thickBot="1" x14ac:dyDescent="0.35">
      <c r="B89" s="335" t="s">
        <v>22</v>
      </c>
      <c r="C89" s="336"/>
      <c r="D89" s="155" t="s">
        <v>118</v>
      </c>
      <c r="E89" s="156" t="s">
        <v>119</v>
      </c>
      <c r="F89" s="337"/>
      <c r="G89" s="334"/>
      <c r="H89" s="334"/>
      <c r="I89" s="338"/>
      <c r="J89" s="344" t="s">
        <v>139</v>
      </c>
      <c r="K89" s="345"/>
      <c r="L89" s="345"/>
      <c r="M89" s="346"/>
      <c r="N89" s="330" t="s">
        <v>190</v>
      </c>
      <c r="O89" s="331"/>
      <c r="P89" s="331"/>
      <c r="Q89" s="332"/>
    </row>
    <row r="90" spans="1:17" ht="18" customHeight="1" x14ac:dyDescent="0.3">
      <c r="A90" s="153">
        <f ca="1">OFFSET(A90,-6,0)+1</f>
        <v>22</v>
      </c>
      <c r="B90" s="347" t="str">
        <f ca="1">IF(LEN(INDIRECT("Vendor!E"&amp;A90))&lt;1,"",INDIRECT("Vendor!E"&amp;A90))</f>
        <v/>
      </c>
      <c r="C90" s="348"/>
      <c r="D90" s="157" t="str">
        <f>IF(LEN(Vendor!N22)&lt;1,"",Vendor!N22)</f>
        <v/>
      </c>
      <c r="E90" s="158" t="str">
        <f>IF(LEN(Vendor!O22)&lt;1,"",Vendor!O22)</f>
        <v/>
      </c>
      <c r="F90" s="339"/>
      <c r="G90" s="333"/>
      <c r="H90" s="333"/>
      <c r="I90" s="340"/>
      <c r="J90" s="349"/>
      <c r="K90" s="350"/>
      <c r="L90" s="350"/>
      <c r="M90" s="351"/>
      <c r="N90" s="321"/>
      <c r="O90" s="322"/>
      <c r="P90" s="322"/>
      <c r="Q90" s="323"/>
    </row>
    <row r="91" spans="1:17" ht="6" customHeight="1" x14ac:dyDescent="0.3">
      <c r="B91" s="352"/>
      <c r="C91" s="353"/>
      <c r="D91" s="353"/>
      <c r="E91" s="354"/>
      <c r="F91" s="339"/>
      <c r="G91" s="333"/>
      <c r="H91" s="333"/>
      <c r="I91" s="340"/>
      <c r="J91" s="355"/>
      <c r="K91" s="356"/>
      <c r="L91" s="356"/>
      <c r="M91" s="357"/>
      <c r="N91" s="324"/>
      <c r="O91" s="325"/>
      <c r="P91" s="325"/>
      <c r="Q91" s="326"/>
    </row>
    <row r="92" spans="1:17" ht="18" customHeight="1" x14ac:dyDescent="0.3">
      <c r="B92" s="358" t="s">
        <v>26</v>
      </c>
      <c r="C92" s="359"/>
      <c r="D92" s="359"/>
      <c r="E92" s="360"/>
      <c r="F92" s="339"/>
      <c r="G92" s="333"/>
      <c r="H92" s="333"/>
      <c r="I92" s="340"/>
      <c r="J92" s="361" t="s">
        <v>140</v>
      </c>
      <c r="K92" s="362"/>
      <c r="L92" s="362"/>
      <c r="M92" s="363"/>
      <c r="N92" s="324"/>
      <c r="O92" s="325"/>
      <c r="P92" s="325"/>
      <c r="Q92" s="326"/>
    </row>
    <row r="93" spans="1:17" ht="18" customHeight="1" thickBot="1" x14ac:dyDescent="0.35">
      <c r="B93" s="364" t="str">
        <f>IF(LEN(Vendor!K22)&lt;1,"",Vendor!K22)</f>
        <v/>
      </c>
      <c r="C93" s="365"/>
      <c r="D93" s="365"/>
      <c r="E93" s="366"/>
      <c r="F93" s="341"/>
      <c r="G93" s="342"/>
      <c r="H93" s="342"/>
      <c r="I93" s="343"/>
      <c r="J93" s="367"/>
      <c r="K93" s="368"/>
      <c r="L93" s="368"/>
      <c r="M93" s="369"/>
      <c r="N93" s="327"/>
      <c r="O93" s="328"/>
      <c r="P93" s="328"/>
      <c r="Q93" s="329"/>
    </row>
    <row r="94" spans="1:17" ht="19.95" customHeight="1" thickBot="1" x14ac:dyDescent="0.35">
      <c r="B94" s="334"/>
      <c r="C94" s="334"/>
      <c r="D94" s="334"/>
      <c r="E94" s="334"/>
      <c r="F94" s="334"/>
      <c r="G94" s="334"/>
      <c r="H94" s="334"/>
      <c r="I94" s="334"/>
      <c r="J94" s="334"/>
      <c r="K94" s="334"/>
      <c r="L94" s="334"/>
      <c r="M94" s="334"/>
    </row>
    <row r="95" spans="1:17" ht="18" customHeight="1" thickBot="1" x14ac:dyDescent="0.35">
      <c r="B95" s="335" t="s">
        <v>22</v>
      </c>
      <c r="C95" s="336"/>
      <c r="D95" s="155" t="s">
        <v>118</v>
      </c>
      <c r="E95" s="156" t="s">
        <v>119</v>
      </c>
      <c r="F95" s="337"/>
      <c r="G95" s="334"/>
      <c r="H95" s="334"/>
      <c r="I95" s="338"/>
      <c r="J95" s="344" t="s">
        <v>139</v>
      </c>
      <c r="K95" s="345"/>
      <c r="L95" s="345"/>
      <c r="M95" s="346"/>
      <c r="N95" s="330" t="s">
        <v>190</v>
      </c>
      <c r="O95" s="331"/>
      <c r="P95" s="331"/>
      <c r="Q95" s="332"/>
    </row>
    <row r="96" spans="1:17" ht="18" customHeight="1" x14ac:dyDescent="0.3">
      <c r="A96" s="153">
        <f ca="1">OFFSET(A96,-6,0)+1</f>
        <v>23</v>
      </c>
      <c r="B96" s="347" t="str">
        <f ca="1">IF(LEN(INDIRECT("Vendor!E"&amp;A96))&lt;1,"",INDIRECT("Vendor!E"&amp;A96))</f>
        <v/>
      </c>
      <c r="C96" s="348"/>
      <c r="D96" s="157" t="str">
        <f>IF(LEN(Vendor!N23)&lt;1,"",Vendor!N23)</f>
        <v/>
      </c>
      <c r="E96" s="158" t="str">
        <f>IF(LEN(Vendor!O23)&lt;1,"",Vendor!O23)</f>
        <v/>
      </c>
      <c r="F96" s="339"/>
      <c r="G96" s="333"/>
      <c r="H96" s="333"/>
      <c r="I96" s="340"/>
      <c r="J96" s="349"/>
      <c r="K96" s="350"/>
      <c r="L96" s="350"/>
      <c r="M96" s="351"/>
      <c r="N96" s="321"/>
      <c r="O96" s="322"/>
      <c r="P96" s="322"/>
      <c r="Q96" s="323"/>
    </row>
    <row r="97" spans="1:17" ht="6" customHeight="1" x14ac:dyDescent="0.3">
      <c r="B97" s="352"/>
      <c r="C97" s="353"/>
      <c r="D97" s="353"/>
      <c r="E97" s="354"/>
      <c r="F97" s="339"/>
      <c r="G97" s="333"/>
      <c r="H97" s="333"/>
      <c r="I97" s="340"/>
      <c r="J97" s="355"/>
      <c r="K97" s="356"/>
      <c r="L97" s="356"/>
      <c r="M97" s="357"/>
      <c r="N97" s="324"/>
      <c r="O97" s="325"/>
      <c r="P97" s="325"/>
      <c r="Q97" s="326"/>
    </row>
    <row r="98" spans="1:17" ht="18" customHeight="1" x14ac:dyDescent="0.3">
      <c r="B98" s="358" t="s">
        <v>26</v>
      </c>
      <c r="C98" s="359"/>
      <c r="D98" s="359"/>
      <c r="E98" s="360"/>
      <c r="F98" s="339"/>
      <c r="G98" s="333"/>
      <c r="H98" s="333"/>
      <c r="I98" s="340"/>
      <c r="J98" s="361" t="s">
        <v>140</v>
      </c>
      <c r="K98" s="362"/>
      <c r="L98" s="362"/>
      <c r="M98" s="363"/>
      <c r="N98" s="324"/>
      <c r="O98" s="325"/>
      <c r="P98" s="325"/>
      <c r="Q98" s="326"/>
    </row>
    <row r="99" spans="1:17" ht="18" customHeight="1" thickBot="1" x14ac:dyDescent="0.35">
      <c r="B99" s="364" t="str">
        <f>IF(LEN(Vendor!K23)&lt;1,"",Vendor!K23)</f>
        <v/>
      </c>
      <c r="C99" s="365"/>
      <c r="D99" s="365"/>
      <c r="E99" s="366"/>
      <c r="F99" s="341"/>
      <c r="G99" s="342"/>
      <c r="H99" s="342"/>
      <c r="I99" s="343"/>
      <c r="J99" s="367"/>
      <c r="K99" s="368"/>
      <c r="L99" s="368"/>
      <c r="M99" s="369"/>
      <c r="N99" s="327"/>
      <c r="O99" s="328"/>
      <c r="P99" s="328"/>
      <c r="Q99" s="329"/>
    </row>
    <row r="100" spans="1:17" ht="19.95" customHeight="1" thickBot="1" x14ac:dyDescent="0.35">
      <c r="B100" s="334"/>
      <c r="C100" s="334"/>
      <c r="D100" s="334"/>
      <c r="E100" s="334"/>
      <c r="F100" s="334"/>
      <c r="G100" s="334"/>
      <c r="H100" s="334"/>
      <c r="I100" s="334"/>
      <c r="J100" s="334"/>
      <c r="K100" s="334"/>
      <c r="L100" s="334"/>
      <c r="M100" s="334"/>
    </row>
    <row r="101" spans="1:17" ht="18" customHeight="1" thickBot="1" x14ac:dyDescent="0.35">
      <c r="B101" s="335" t="s">
        <v>22</v>
      </c>
      <c r="C101" s="336"/>
      <c r="D101" s="155" t="s">
        <v>118</v>
      </c>
      <c r="E101" s="156" t="s">
        <v>119</v>
      </c>
      <c r="F101" s="337"/>
      <c r="G101" s="334"/>
      <c r="H101" s="334"/>
      <c r="I101" s="338"/>
      <c r="J101" s="344" t="s">
        <v>139</v>
      </c>
      <c r="K101" s="345"/>
      <c r="L101" s="345"/>
      <c r="M101" s="346"/>
      <c r="N101" s="330" t="s">
        <v>190</v>
      </c>
      <c r="O101" s="331"/>
      <c r="P101" s="331"/>
      <c r="Q101" s="332"/>
    </row>
    <row r="102" spans="1:17" ht="18" customHeight="1" x14ac:dyDescent="0.3">
      <c r="A102" s="153">
        <f ca="1">OFFSET(A102,-6,0)+1</f>
        <v>24</v>
      </c>
      <c r="B102" s="347" t="str">
        <f ca="1">IF(LEN(INDIRECT("Vendor!E"&amp;A102))&lt;1,"",INDIRECT("Vendor!E"&amp;A102))</f>
        <v/>
      </c>
      <c r="C102" s="348"/>
      <c r="D102" s="157" t="str">
        <f>IF(LEN(Vendor!N24)&lt;1,"",Vendor!N24)</f>
        <v/>
      </c>
      <c r="E102" s="158" t="str">
        <f>IF(LEN(Vendor!O24)&lt;1,"",Vendor!O24)</f>
        <v/>
      </c>
      <c r="F102" s="339"/>
      <c r="G102" s="333"/>
      <c r="H102" s="333"/>
      <c r="I102" s="340"/>
      <c r="J102" s="349"/>
      <c r="K102" s="350"/>
      <c r="L102" s="350"/>
      <c r="M102" s="351"/>
      <c r="N102" s="321"/>
      <c r="O102" s="322"/>
      <c r="P102" s="322"/>
      <c r="Q102" s="323"/>
    </row>
    <row r="103" spans="1:17" ht="6" customHeight="1" x14ac:dyDescent="0.3">
      <c r="B103" s="352"/>
      <c r="C103" s="353"/>
      <c r="D103" s="353"/>
      <c r="E103" s="354"/>
      <c r="F103" s="339"/>
      <c r="G103" s="333"/>
      <c r="H103" s="333"/>
      <c r="I103" s="340"/>
      <c r="J103" s="355"/>
      <c r="K103" s="356"/>
      <c r="L103" s="356"/>
      <c r="M103" s="357"/>
      <c r="N103" s="324"/>
      <c r="O103" s="325"/>
      <c r="P103" s="325"/>
      <c r="Q103" s="326"/>
    </row>
    <row r="104" spans="1:17" ht="18" customHeight="1" x14ac:dyDescent="0.3">
      <c r="B104" s="358" t="s">
        <v>26</v>
      </c>
      <c r="C104" s="359"/>
      <c r="D104" s="359"/>
      <c r="E104" s="360"/>
      <c r="F104" s="339"/>
      <c r="G104" s="333"/>
      <c r="H104" s="333"/>
      <c r="I104" s="340"/>
      <c r="J104" s="361" t="s">
        <v>140</v>
      </c>
      <c r="K104" s="362"/>
      <c r="L104" s="362"/>
      <c r="M104" s="363"/>
      <c r="N104" s="324"/>
      <c r="O104" s="325"/>
      <c r="P104" s="325"/>
      <c r="Q104" s="326"/>
    </row>
    <row r="105" spans="1:17" ht="18" customHeight="1" thickBot="1" x14ac:dyDescent="0.35">
      <c r="B105" s="364" t="str">
        <f>IF(LEN(Vendor!K24)&lt;1,"",Vendor!K24)</f>
        <v/>
      </c>
      <c r="C105" s="365"/>
      <c r="D105" s="365"/>
      <c r="E105" s="366"/>
      <c r="F105" s="341"/>
      <c r="G105" s="342"/>
      <c r="H105" s="342"/>
      <c r="I105" s="343"/>
      <c r="J105" s="367"/>
      <c r="K105" s="368"/>
      <c r="L105" s="368"/>
      <c r="M105" s="369"/>
      <c r="N105" s="327"/>
      <c r="O105" s="328"/>
      <c r="P105" s="328"/>
      <c r="Q105" s="329"/>
    </row>
    <row r="106" spans="1:17" ht="19.95" customHeight="1" thickBot="1" x14ac:dyDescent="0.35">
      <c r="B106" s="334"/>
      <c r="C106" s="334"/>
      <c r="D106" s="334"/>
      <c r="E106" s="334"/>
      <c r="F106" s="334"/>
      <c r="G106" s="334"/>
      <c r="H106" s="334"/>
      <c r="I106" s="334"/>
      <c r="J106" s="334"/>
      <c r="K106" s="334"/>
      <c r="L106" s="334"/>
      <c r="M106" s="334"/>
    </row>
    <row r="107" spans="1:17" ht="18" customHeight="1" thickBot="1" x14ac:dyDescent="0.35">
      <c r="B107" s="335" t="s">
        <v>22</v>
      </c>
      <c r="C107" s="336"/>
      <c r="D107" s="155" t="s">
        <v>118</v>
      </c>
      <c r="E107" s="156" t="s">
        <v>119</v>
      </c>
      <c r="F107" s="337"/>
      <c r="G107" s="334"/>
      <c r="H107" s="334"/>
      <c r="I107" s="338"/>
      <c r="J107" s="344" t="s">
        <v>139</v>
      </c>
      <c r="K107" s="345"/>
      <c r="L107" s="345"/>
      <c r="M107" s="346"/>
      <c r="N107" s="330" t="s">
        <v>190</v>
      </c>
      <c r="O107" s="331"/>
      <c r="P107" s="331"/>
      <c r="Q107" s="332"/>
    </row>
    <row r="108" spans="1:17" ht="18" customHeight="1" x14ac:dyDescent="0.3">
      <c r="A108" s="153">
        <f ca="1">OFFSET(A108,-6,0)+1</f>
        <v>25</v>
      </c>
      <c r="B108" s="347" t="str">
        <f ca="1">IF(LEN(INDIRECT("Vendor!E"&amp;A108))&lt;1,"",INDIRECT("Vendor!E"&amp;A108))</f>
        <v/>
      </c>
      <c r="C108" s="348"/>
      <c r="D108" s="157" t="str">
        <f>IF(LEN(Vendor!N25)&lt;1,"",Vendor!N25)</f>
        <v/>
      </c>
      <c r="E108" s="158" t="str">
        <f>IF(LEN(Vendor!O25)&lt;1,"",Vendor!O25)</f>
        <v/>
      </c>
      <c r="F108" s="339"/>
      <c r="G108" s="333"/>
      <c r="H108" s="333"/>
      <c r="I108" s="340"/>
      <c r="J108" s="349"/>
      <c r="K108" s="350"/>
      <c r="L108" s="350"/>
      <c r="M108" s="351"/>
      <c r="N108" s="321"/>
      <c r="O108" s="322"/>
      <c r="P108" s="322"/>
      <c r="Q108" s="323"/>
    </row>
    <row r="109" spans="1:17" ht="6" customHeight="1" x14ac:dyDescent="0.3">
      <c r="B109" s="352"/>
      <c r="C109" s="353"/>
      <c r="D109" s="353"/>
      <c r="E109" s="354"/>
      <c r="F109" s="339"/>
      <c r="G109" s="333"/>
      <c r="H109" s="333"/>
      <c r="I109" s="340"/>
      <c r="J109" s="355"/>
      <c r="K109" s="356"/>
      <c r="L109" s="356"/>
      <c r="M109" s="357"/>
      <c r="N109" s="324"/>
      <c r="O109" s="325"/>
      <c r="P109" s="325"/>
      <c r="Q109" s="326"/>
    </row>
    <row r="110" spans="1:17" ht="18" customHeight="1" x14ac:dyDescent="0.3">
      <c r="B110" s="358" t="s">
        <v>26</v>
      </c>
      <c r="C110" s="359"/>
      <c r="D110" s="359"/>
      <c r="E110" s="360"/>
      <c r="F110" s="339"/>
      <c r="G110" s="333"/>
      <c r="H110" s="333"/>
      <c r="I110" s="340"/>
      <c r="J110" s="361" t="s">
        <v>140</v>
      </c>
      <c r="K110" s="362"/>
      <c r="L110" s="362"/>
      <c r="M110" s="363"/>
      <c r="N110" s="324"/>
      <c r="O110" s="325"/>
      <c r="P110" s="325"/>
      <c r="Q110" s="326"/>
    </row>
    <row r="111" spans="1:17" ht="18" customHeight="1" thickBot="1" x14ac:dyDescent="0.35">
      <c r="B111" s="364" t="str">
        <f>IF(LEN(Vendor!K25)&lt;1,"",Vendor!K25)</f>
        <v/>
      </c>
      <c r="C111" s="365"/>
      <c r="D111" s="365"/>
      <c r="E111" s="366"/>
      <c r="F111" s="341"/>
      <c r="G111" s="342"/>
      <c r="H111" s="342"/>
      <c r="I111" s="343"/>
      <c r="J111" s="367"/>
      <c r="K111" s="368"/>
      <c r="L111" s="368"/>
      <c r="M111" s="369"/>
      <c r="N111" s="327"/>
      <c r="O111" s="328"/>
      <c r="P111" s="328"/>
      <c r="Q111" s="329"/>
    </row>
    <row r="112" spans="1:17" ht="19.95" customHeight="1" thickBot="1" x14ac:dyDescent="0.35">
      <c r="B112" s="334"/>
      <c r="C112" s="334"/>
      <c r="D112" s="334"/>
      <c r="E112" s="334"/>
      <c r="F112" s="334"/>
      <c r="G112" s="334"/>
      <c r="H112" s="334"/>
      <c r="I112" s="334"/>
      <c r="J112" s="334"/>
      <c r="K112" s="334"/>
      <c r="L112" s="334"/>
      <c r="M112" s="334"/>
    </row>
    <row r="113" spans="1:17" ht="18" customHeight="1" thickBot="1" x14ac:dyDescent="0.35">
      <c r="B113" s="335" t="s">
        <v>22</v>
      </c>
      <c r="C113" s="336"/>
      <c r="D113" s="155" t="s">
        <v>118</v>
      </c>
      <c r="E113" s="156" t="s">
        <v>119</v>
      </c>
      <c r="F113" s="337"/>
      <c r="G113" s="334"/>
      <c r="H113" s="334"/>
      <c r="I113" s="338"/>
      <c r="J113" s="344" t="s">
        <v>139</v>
      </c>
      <c r="K113" s="345"/>
      <c r="L113" s="345"/>
      <c r="M113" s="346"/>
      <c r="N113" s="330" t="s">
        <v>190</v>
      </c>
      <c r="O113" s="331"/>
      <c r="P113" s="331"/>
      <c r="Q113" s="332"/>
    </row>
    <row r="114" spans="1:17" ht="18" customHeight="1" x14ac:dyDescent="0.3">
      <c r="A114" s="153">
        <f ca="1">OFFSET(A114,-6,0)+1</f>
        <v>26</v>
      </c>
      <c r="B114" s="347" t="str">
        <f ca="1">IF(LEN(INDIRECT("Vendor!E"&amp;A114))&lt;1,"",INDIRECT("Vendor!E"&amp;A114))</f>
        <v/>
      </c>
      <c r="C114" s="348"/>
      <c r="D114" s="157" t="str">
        <f>IF(LEN(Vendor!N26)&lt;1,"",Vendor!N26)</f>
        <v/>
      </c>
      <c r="E114" s="158" t="str">
        <f>IF(LEN(Vendor!O26)&lt;1,"",Vendor!O26)</f>
        <v/>
      </c>
      <c r="F114" s="339"/>
      <c r="G114" s="333"/>
      <c r="H114" s="333"/>
      <c r="I114" s="340"/>
      <c r="J114" s="349"/>
      <c r="K114" s="350"/>
      <c r="L114" s="350"/>
      <c r="M114" s="351"/>
      <c r="N114" s="321"/>
      <c r="O114" s="322"/>
      <c r="P114" s="322"/>
      <c r="Q114" s="323"/>
    </row>
    <row r="115" spans="1:17" ht="6" customHeight="1" x14ac:dyDescent="0.3">
      <c r="B115" s="352"/>
      <c r="C115" s="353"/>
      <c r="D115" s="353"/>
      <c r="E115" s="354"/>
      <c r="F115" s="339"/>
      <c r="G115" s="333"/>
      <c r="H115" s="333"/>
      <c r="I115" s="340"/>
      <c r="J115" s="355"/>
      <c r="K115" s="356"/>
      <c r="L115" s="356"/>
      <c r="M115" s="357"/>
      <c r="N115" s="324"/>
      <c r="O115" s="325"/>
      <c r="P115" s="325"/>
      <c r="Q115" s="326"/>
    </row>
    <row r="116" spans="1:17" ht="18" customHeight="1" x14ac:dyDescent="0.3">
      <c r="B116" s="358" t="s">
        <v>26</v>
      </c>
      <c r="C116" s="359"/>
      <c r="D116" s="359"/>
      <c r="E116" s="360"/>
      <c r="F116" s="339"/>
      <c r="G116" s="333"/>
      <c r="H116" s="333"/>
      <c r="I116" s="340"/>
      <c r="J116" s="361" t="s">
        <v>140</v>
      </c>
      <c r="K116" s="362"/>
      <c r="L116" s="362"/>
      <c r="M116" s="363"/>
      <c r="N116" s="324"/>
      <c r="O116" s="325"/>
      <c r="P116" s="325"/>
      <c r="Q116" s="326"/>
    </row>
    <row r="117" spans="1:17" ht="18" customHeight="1" thickBot="1" x14ac:dyDescent="0.35">
      <c r="B117" s="364" t="str">
        <f>IF(LEN(Vendor!K26)&lt;1,"",Vendor!K26)</f>
        <v/>
      </c>
      <c r="C117" s="365"/>
      <c r="D117" s="365"/>
      <c r="E117" s="366"/>
      <c r="F117" s="341"/>
      <c r="G117" s="342"/>
      <c r="H117" s="342"/>
      <c r="I117" s="343"/>
      <c r="J117" s="367"/>
      <c r="K117" s="368"/>
      <c r="L117" s="368"/>
      <c r="M117" s="369"/>
      <c r="N117" s="327"/>
      <c r="O117" s="328"/>
      <c r="P117" s="328"/>
      <c r="Q117" s="329"/>
    </row>
    <row r="118" spans="1:17" ht="13.5" customHeight="1" thickBot="1" x14ac:dyDescent="0.35">
      <c r="B118" s="334"/>
      <c r="C118" s="334"/>
      <c r="D118" s="334"/>
      <c r="E118" s="334"/>
      <c r="F118" s="334"/>
      <c r="G118" s="334"/>
      <c r="H118" s="334"/>
      <c r="I118" s="334"/>
      <c r="J118" s="334"/>
      <c r="K118" s="334"/>
      <c r="L118" s="334"/>
      <c r="M118" s="334"/>
    </row>
    <row r="119" spans="1:17" ht="18" customHeight="1" thickBot="1" x14ac:dyDescent="0.35">
      <c r="B119" s="335" t="s">
        <v>22</v>
      </c>
      <c r="C119" s="336"/>
      <c r="D119" s="155" t="s">
        <v>118</v>
      </c>
      <c r="E119" s="156" t="s">
        <v>119</v>
      </c>
      <c r="F119" s="337"/>
      <c r="G119" s="334"/>
      <c r="H119" s="334"/>
      <c r="I119" s="338"/>
      <c r="J119" s="344" t="s">
        <v>139</v>
      </c>
      <c r="K119" s="345"/>
      <c r="L119" s="345"/>
      <c r="M119" s="346"/>
      <c r="N119" s="330" t="s">
        <v>190</v>
      </c>
      <c r="O119" s="331"/>
      <c r="P119" s="331"/>
      <c r="Q119" s="332"/>
    </row>
    <row r="120" spans="1:17" ht="18" customHeight="1" x14ac:dyDescent="0.3">
      <c r="A120" s="153">
        <f ca="1">OFFSET(A120,-6,0)+1</f>
        <v>27</v>
      </c>
      <c r="B120" s="347" t="str">
        <f ca="1">IF(LEN(INDIRECT("Vendor!E"&amp;A120))&lt;1,"",INDIRECT("Vendor!E"&amp;A120))</f>
        <v/>
      </c>
      <c r="C120" s="348"/>
      <c r="D120" s="157" t="str">
        <f>IF(LEN(Vendor!N27)&lt;1,"",Vendor!N27)</f>
        <v/>
      </c>
      <c r="E120" s="158" t="str">
        <f>IF(LEN(Vendor!O27)&lt;1,"",Vendor!O27)</f>
        <v/>
      </c>
      <c r="F120" s="339"/>
      <c r="G120" s="333"/>
      <c r="H120" s="333"/>
      <c r="I120" s="340"/>
      <c r="J120" s="349"/>
      <c r="K120" s="350"/>
      <c r="L120" s="350"/>
      <c r="M120" s="351"/>
      <c r="N120" s="321"/>
      <c r="O120" s="322"/>
      <c r="P120" s="322"/>
      <c r="Q120" s="323"/>
    </row>
    <row r="121" spans="1:17" ht="6" customHeight="1" x14ac:dyDescent="0.3">
      <c r="B121" s="352"/>
      <c r="C121" s="353"/>
      <c r="D121" s="353"/>
      <c r="E121" s="354"/>
      <c r="F121" s="339"/>
      <c r="G121" s="333"/>
      <c r="H121" s="333"/>
      <c r="I121" s="340"/>
      <c r="J121" s="355"/>
      <c r="K121" s="356"/>
      <c r="L121" s="356"/>
      <c r="M121" s="357"/>
      <c r="N121" s="324"/>
      <c r="O121" s="325"/>
      <c r="P121" s="325"/>
      <c r="Q121" s="326"/>
    </row>
    <row r="122" spans="1:17" ht="18" customHeight="1" x14ac:dyDescent="0.3">
      <c r="B122" s="358" t="s">
        <v>26</v>
      </c>
      <c r="C122" s="359"/>
      <c r="D122" s="359"/>
      <c r="E122" s="360"/>
      <c r="F122" s="339"/>
      <c r="G122" s="333"/>
      <c r="H122" s="333"/>
      <c r="I122" s="340"/>
      <c r="J122" s="361" t="s">
        <v>140</v>
      </c>
      <c r="K122" s="362"/>
      <c r="L122" s="362"/>
      <c r="M122" s="363"/>
      <c r="N122" s="324"/>
      <c r="O122" s="325"/>
      <c r="P122" s="325"/>
      <c r="Q122" s="326"/>
    </row>
    <row r="123" spans="1:17" ht="18" customHeight="1" thickBot="1" x14ac:dyDescent="0.35">
      <c r="B123" s="364" t="str">
        <f>IF(LEN(Vendor!K27)&lt;1,"",Vendor!K27)</f>
        <v/>
      </c>
      <c r="C123" s="365"/>
      <c r="D123" s="365"/>
      <c r="E123" s="366"/>
      <c r="F123" s="341"/>
      <c r="G123" s="342"/>
      <c r="H123" s="342"/>
      <c r="I123" s="343"/>
      <c r="J123" s="367"/>
      <c r="K123" s="368"/>
      <c r="L123" s="368"/>
      <c r="M123" s="369"/>
      <c r="N123" s="327"/>
      <c r="O123" s="328"/>
      <c r="P123" s="328"/>
      <c r="Q123" s="329"/>
    </row>
    <row r="124" spans="1:17" ht="19.95" customHeight="1" thickBot="1" x14ac:dyDescent="0.35">
      <c r="B124" s="334"/>
      <c r="C124" s="334"/>
      <c r="D124" s="334"/>
      <c r="E124" s="334"/>
      <c r="F124" s="334"/>
      <c r="G124" s="334"/>
      <c r="H124" s="334"/>
      <c r="I124" s="334"/>
      <c r="J124" s="334"/>
      <c r="K124" s="334"/>
      <c r="L124" s="334"/>
      <c r="M124" s="334"/>
    </row>
    <row r="125" spans="1:17" ht="18" customHeight="1" thickBot="1" x14ac:dyDescent="0.35">
      <c r="B125" s="335" t="s">
        <v>22</v>
      </c>
      <c r="C125" s="336"/>
      <c r="D125" s="155" t="s">
        <v>118</v>
      </c>
      <c r="E125" s="156" t="s">
        <v>119</v>
      </c>
      <c r="F125" s="337"/>
      <c r="G125" s="334"/>
      <c r="H125" s="334"/>
      <c r="I125" s="338"/>
      <c r="J125" s="344" t="s">
        <v>139</v>
      </c>
      <c r="K125" s="345"/>
      <c r="L125" s="345"/>
      <c r="M125" s="346"/>
      <c r="N125" s="330" t="s">
        <v>190</v>
      </c>
      <c r="O125" s="331"/>
      <c r="P125" s="331"/>
      <c r="Q125" s="332"/>
    </row>
    <row r="126" spans="1:17" ht="18" customHeight="1" x14ac:dyDescent="0.3">
      <c r="A126" s="153">
        <f ca="1">OFFSET(A126,-6,0)+1</f>
        <v>28</v>
      </c>
      <c r="B126" s="347" t="str">
        <f ca="1">IF(LEN(INDIRECT("Vendor!E"&amp;A126))&lt;1,"",INDIRECT("Vendor!E"&amp;A126))</f>
        <v/>
      </c>
      <c r="C126" s="348"/>
      <c r="D126" s="157" t="str">
        <f>IF(LEN(Vendor!N28)&lt;1,"",Vendor!N28)</f>
        <v/>
      </c>
      <c r="E126" s="158" t="str">
        <f>IF(LEN(Vendor!O28)&lt;1,"",Vendor!O28)</f>
        <v/>
      </c>
      <c r="F126" s="339"/>
      <c r="G126" s="333"/>
      <c r="H126" s="333"/>
      <c r="I126" s="340"/>
      <c r="J126" s="349"/>
      <c r="K126" s="350"/>
      <c r="L126" s="350"/>
      <c r="M126" s="351"/>
      <c r="N126" s="321"/>
      <c r="O126" s="322"/>
      <c r="P126" s="322"/>
      <c r="Q126" s="323"/>
    </row>
    <row r="127" spans="1:17" ht="6" customHeight="1" x14ac:dyDescent="0.3">
      <c r="B127" s="352"/>
      <c r="C127" s="353"/>
      <c r="D127" s="353"/>
      <c r="E127" s="354"/>
      <c r="F127" s="339"/>
      <c r="G127" s="333"/>
      <c r="H127" s="333"/>
      <c r="I127" s="340"/>
      <c r="J127" s="355"/>
      <c r="K127" s="356"/>
      <c r="L127" s="356"/>
      <c r="M127" s="357"/>
      <c r="N127" s="324"/>
      <c r="O127" s="325"/>
      <c r="P127" s="325"/>
      <c r="Q127" s="326"/>
    </row>
    <row r="128" spans="1:17" ht="18" customHeight="1" x14ac:dyDescent="0.3">
      <c r="B128" s="358" t="s">
        <v>26</v>
      </c>
      <c r="C128" s="359"/>
      <c r="D128" s="359"/>
      <c r="E128" s="360"/>
      <c r="F128" s="339"/>
      <c r="G128" s="333"/>
      <c r="H128" s="333"/>
      <c r="I128" s="340"/>
      <c r="J128" s="361" t="s">
        <v>140</v>
      </c>
      <c r="K128" s="362"/>
      <c r="L128" s="362"/>
      <c r="M128" s="363"/>
      <c r="N128" s="324"/>
      <c r="O128" s="325"/>
      <c r="P128" s="325"/>
      <c r="Q128" s="326"/>
    </row>
    <row r="129" spans="1:17" ht="18" customHeight="1" thickBot="1" x14ac:dyDescent="0.35">
      <c r="B129" s="364" t="str">
        <f>IF(LEN(Vendor!K28)&lt;1,"",Vendor!K28)</f>
        <v/>
      </c>
      <c r="C129" s="365"/>
      <c r="D129" s="365"/>
      <c r="E129" s="366"/>
      <c r="F129" s="341"/>
      <c r="G129" s="342"/>
      <c r="H129" s="342"/>
      <c r="I129" s="343"/>
      <c r="J129" s="367"/>
      <c r="K129" s="368"/>
      <c r="L129" s="368"/>
      <c r="M129" s="369"/>
      <c r="N129" s="327"/>
      <c r="O129" s="328"/>
      <c r="P129" s="328"/>
      <c r="Q129" s="329"/>
    </row>
    <row r="130" spans="1:17" ht="19.95" customHeight="1" thickBot="1" x14ac:dyDescent="0.35">
      <c r="B130" s="334"/>
      <c r="C130" s="334"/>
      <c r="D130" s="334"/>
      <c r="E130" s="334"/>
      <c r="F130" s="334"/>
      <c r="G130" s="334"/>
      <c r="H130" s="334"/>
      <c r="I130" s="334"/>
      <c r="J130" s="334"/>
      <c r="K130" s="334"/>
      <c r="L130" s="334"/>
      <c r="M130" s="334"/>
    </row>
    <row r="131" spans="1:17" ht="18" customHeight="1" thickBot="1" x14ac:dyDescent="0.35">
      <c r="B131" s="335" t="s">
        <v>22</v>
      </c>
      <c r="C131" s="336"/>
      <c r="D131" s="155" t="s">
        <v>118</v>
      </c>
      <c r="E131" s="156" t="s">
        <v>119</v>
      </c>
      <c r="F131" s="337"/>
      <c r="G131" s="334"/>
      <c r="H131" s="334"/>
      <c r="I131" s="338"/>
      <c r="J131" s="344" t="s">
        <v>139</v>
      </c>
      <c r="K131" s="345"/>
      <c r="L131" s="345"/>
      <c r="M131" s="346"/>
      <c r="N131" s="330" t="s">
        <v>190</v>
      </c>
      <c r="O131" s="331"/>
      <c r="P131" s="331"/>
      <c r="Q131" s="332"/>
    </row>
    <row r="132" spans="1:17" ht="18" customHeight="1" x14ac:dyDescent="0.3">
      <c r="A132" s="153">
        <f ca="1">OFFSET(A132,-6,0)+1</f>
        <v>29</v>
      </c>
      <c r="B132" s="347" t="str">
        <f ca="1">IF(LEN(INDIRECT("Vendor!E"&amp;A132))&lt;1,"",INDIRECT("Vendor!E"&amp;A132))</f>
        <v/>
      </c>
      <c r="C132" s="348"/>
      <c r="D132" s="157" t="str">
        <f>IF(LEN(Vendor!N29)&lt;1,"",Vendor!N29)</f>
        <v/>
      </c>
      <c r="E132" s="158" t="str">
        <f>IF(LEN(Vendor!O29)&lt;1,"",Vendor!O29)</f>
        <v/>
      </c>
      <c r="F132" s="339"/>
      <c r="G132" s="333"/>
      <c r="H132" s="333"/>
      <c r="I132" s="340"/>
      <c r="J132" s="349"/>
      <c r="K132" s="350"/>
      <c r="L132" s="350"/>
      <c r="M132" s="351"/>
      <c r="N132" s="321"/>
      <c r="O132" s="322"/>
      <c r="P132" s="322"/>
      <c r="Q132" s="323"/>
    </row>
    <row r="133" spans="1:17" ht="6" customHeight="1" x14ac:dyDescent="0.3">
      <c r="B133" s="352"/>
      <c r="C133" s="353"/>
      <c r="D133" s="353"/>
      <c r="E133" s="354"/>
      <c r="F133" s="339"/>
      <c r="G133" s="333"/>
      <c r="H133" s="333"/>
      <c r="I133" s="340"/>
      <c r="J133" s="355"/>
      <c r="K133" s="356"/>
      <c r="L133" s="356"/>
      <c r="M133" s="357"/>
      <c r="N133" s="324"/>
      <c r="O133" s="325"/>
      <c r="P133" s="325"/>
      <c r="Q133" s="326"/>
    </row>
    <row r="134" spans="1:17" ht="18" customHeight="1" x14ac:dyDescent="0.3">
      <c r="B134" s="358" t="s">
        <v>26</v>
      </c>
      <c r="C134" s="359"/>
      <c r="D134" s="359"/>
      <c r="E134" s="360"/>
      <c r="F134" s="339"/>
      <c r="G134" s="333"/>
      <c r="H134" s="333"/>
      <c r="I134" s="340"/>
      <c r="J134" s="361" t="s">
        <v>140</v>
      </c>
      <c r="K134" s="362"/>
      <c r="L134" s="362"/>
      <c r="M134" s="363"/>
      <c r="N134" s="324"/>
      <c r="O134" s="325"/>
      <c r="P134" s="325"/>
      <c r="Q134" s="326"/>
    </row>
    <row r="135" spans="1:17" ht="18" customHeight="1" thickBot="1" x14ac:dyDescent="0.35">
      <c r="B135" s="364" t="str">
        <f>IF(LEN(Vendor!K29)&lt;1,"",Vendor!K29)</f>
        <v/>
      </c>
      <c r="C135" s="365"/>
      <c r="D135" s="365"/>
      <c r="E135" s="366"/>
      <c r="F135" s="341"/>
      <c r="G135" s="342"/>
      <c r="H135" s="342"/>
      <c r="I135" s="343"/>
      <c r="J135" s="367"/>
      <c r="K135" s="368"/>
      <c r="L135" s="368"/>
      <c r="M135" s="369"/>
      <c r="N135" s="327"/>
      <c r="O135" s="328"/>
      <c r="P135" s="328"/>
      <c r="Q135" s="329"/>
    </row>
    <row r="136" spans="1:17" ht="19.95" customHeight="1" thickBot="1" x14ac:dyDescent="0.35">
      <c r="B136" s="334"/>
      <c r="C136" s="334"/>
      <c r="D136" s="334"/>
      <c r="E136" s="334"/>
      <c r="F136" s="334"/>
      <c r="G136" s="334"/>
      <c r="H136" s="334"/>
      <c r="I136" s="334"/>
      <c r="J136" s="334"/>
      <c r="K136" s="334"/>
      <c r="L136" s="334"/>
      <c r="M136" s="334"/>
    </row>
    <row r="137" spans="1:17" ht="18" customHeight="1" thickBot="1" x14ac:dyDescent="0.35">
      <c r="B137" s="335" t="s">
        <v>22</v>
      </c>
      <c r="C137" s="336"/>
      <c r="D137" s="155" t="s">
        <v>118</v>
      </c>
      <c r="E137" s="156" t="s">
        <v>119</v>
      </c>
      <c r="F137" s="337"/>
      <c r="G137" s="334"/>
      <c r="H137" s="334"/>
      <c r="I137" s="338"/>
      <c r="J137" s="344" t="s">
        <v>139</v>
      </c>
      <c r="K137" s="345"/>
      <c r="L137" s="345"/>
      <c r="M137" s="346"/>
      <c r="N137" s="330" t="s">
        <v>190</v>
      </c>
      <c r="O137" s="331"/>
      <c r="P137" s="331"/>
      <c r="Q137" s="332"/>
    </row>
    <row r="138" spans="1:17" ht="18" customHeight="1" x14ac:dyDescent="0.3">
      <c r="A138" s="153">
        <f ca="1">OFFSET(A138,-6,0)+1</f>
        <v>30</v>
      </c>
      <c r="B138" s="347" t="str">
        <f ca="1">IF(LEN(INDIRECT("Vendor!E"&amp;A138))&lt;1,"",INDIRECT("Vendor!E"&amp;A138))</f>
        <v/>
      </c>
      <c r="C138" s="348"/>
      <c r="D138" s="157" t="str">
        <f>IF(LEN(Vendor!N30)&lt;1,"",Vendor!N30)</f>
        <v/>
      </c>
      <c r="E138" s="158" t="str">
        <f>IF(LEN(Vendor!O30)&lt;1,"",Vendor!O30)</f>
        <v/>
      </c>
      <c r="F138" s="339"/>
      <c r="G138" s="333"/>
      <c r="H138" s="333"/>
      <c r="I138" s="340"/>
      <c r="J138" s="349"/>
      <c r="K138" s="350"/>
      <c r="L138" s="350"/>
      <c r="M138" s="351"/>
      <c r="N138" s="321"/>
      <c r="O138" s="322"/>
      <c r="P138" s="322"/>
      <c r="Q138" s="323"/>
    </row>
    <row r="139" spans="1:17" ht="6" customHeight="1" x14ac:dyDescent="0.3">
      <c r="B139" s="352"/>
      <c r="C139" s="353"/>
      <c r="D139" s="353"/>
      <c r="E139" s="354"/>
      <c r="F139" s="339"/>
      <c r="G139" s="333"/>
      <c r="H139" s="333"/>
      <c r="I139" s="340"/>
      <c r="J139" s="355"/>
      <c r="K139" s="356"/>
      <c r="L139" s="356"/>
      <c r="M139" s="357"/>
      <c r="N139" s="324"/>
      <c r="O139" s="325"/>
      <c r="P139" s="325"/>
      <c r="Q139" s="326"/>
    </row>
    <row r="140" spans="1:17" ht="18" customHeight="1" x14ac:dyDescent="0.3">
      <c r="B140" s="358" t="s">
        <v>26</v>
      </c>
      <c r="C140" s="359"/>
      <c r="D140" s="359"/>
      <c r="E140" s="360"/>
      <c r="F140" s="339"/>
      <c r="G140" s="333"/>
      <c r="H140" s="333"/>
      <c r="I140" s="340"/>
      <c r="J140" s="361" t="s">
        <v>140</v>
      </c>
      <c r="K140" s="362"/>
      <c r="L140" s="362"/>
      <c r="M140" s="363"/>
      <c r="N140" s="324"/>
      <c r="O140" s="325"/>
      <c r="P140" s="325"/>
      <c r="Q140" s="326"/>
    </row>
    <row r="141" spans="1:17" ht="18" customHeight="1" thickBot="1" x14ac:dyDescent="0.35">
      <c r="B141" s="364" t="str">
        <f>IF(LEN(Vendor!K30)&lt;1,"",Vendor!K30)</f>
        <v/>
      </c>
      <c r="C141" s="365"/>
      <c r="D141" s="365"/>
      <c r="E141" s="366"/>
      <c r="F141" s="341"/>
      <c r="G141" s="342"/>
      <c r="H141" s="342"/>
      <c r="I141" s="343"/>
      <c r="J141" s="367"/>
      <c r="K141" s="368"/>
      <c r="L141" s="368"/>
      <c r="M141" s="369"/>
      <c r="N141" s="327"/>
      <c r="O141" s="328"/>
      <c r="P141" s="328"/>
      <c r="Q141" s="329"/>
    </row>
    <row r="142" spans="1:17" ht="19.95" customHeight="1" thickBot="1" x14ac:dyDescent="0.35">
      <c r="B142" s="334"/>
      <c r="C142" s="334"/>
      <c r="D142" s="334"/>
      <c r="E142" s="334"/>
      <c r="F142" s="334"/>
      <c r="G142" s="334"/>
      <c r="H142" s="334"/>
      <c r="I142" s="334"/>
      <c r="J142" s="334"/>
      <c r="K142" s="334"/>
      <c r="L142" s="334"/>
      <c r="M142" s="334"/>
    </row>
    <row r="143" spans="1:17" ht="18" customHeight="1" thickBot="1" x14ac:dyDescent="0.35">
      <c r="B143" s="335" t="s">
        <v>22</v>
      </c>
      <c r="C143" s="336"/>
      <c r="D143" s="155" t="s">
        <v>118</v>
      </c>
      <c r="E143" s="156" t="s">
        <v>119</v>
      </c>
      <c r="F143" s="337"/>
      <c r="G143" s="334"/>
      <c r="H143" s="334"/>
      <c r="I143" s="338"/>
      <c r="J143" s="344" t="s">
        <v>139</v>
      </c>
      <c r="K143" s="345"/>
      <c r="L143" s="345"/>
      <c r="M143" s="346"/>
      <c r="N143" s="330" t="s">
        <v>190</v>
      </c>
      <c r="O143" s="331"/>
      <c r="P143" s="331"/>
      <c r="Q143" s="332"/>
    </row>
    <row r="144" spans="1:17" ht="18" customHeight="1" x14ac:dyDescent="0.3">
      <c r="A144" s="153">
        <f ca="1">OFFSET(A144,-6,0)+1</f>
        <v>31</v>
      </c>
      <c r="B144" s="347" t="str">
        <f ca="1">IF(LEN(INDIRECT("Vendor!E"&amp;A144))&lt;1,"",INDIRECT("Vendor!E"&amp;A144))</f>
        <v/>
      </c>
      <c r="C144" s="348"/>
      <c r="D144" s="157" t="str">
        <f>IF(LEN(Vendor!N31)&lt;1,"",Vendor!N31)</f>
        <v/>
      </c>
      <c r="E144" s="158" t="str">
        <f>IF(LEN(Vendor!O31)&lt;1,"",Vendor!O31)</f>
        <v/>
      </c>
      <c r="F144" s="339"/>
      <c r="G144" s="333"/>
      <c r="H144" s="333"/>
      <c r="I144" s="340"/>
      <c r="J144" s="349"/>
      <c r="K144" s="350"/>
      <c r="L144" s="350"/>
      <c r="M144" s="351"/>
      <c r="N144" s="321"/>
      <c r="O144" s="322"/>
      <c r="P144" s="322"/>
      <c r="Q144" s="323"/>
    </row>
    <row r="145" spans="1:17" ht="6" customHeight="1" x14ac:dyDescent="0.3">
      <c r="B145" s="352"/>
      <c r="C145" s="353"/>
      <c r="D145" s="353"/>
      <c r="E145" s="354"/>
      <c r="F145" s="339"/>
      <c r="G145" s="333"/>
      <c r="H145" s="333"/>
      <c r="I145" s="340"/>
      <c r="J145" s="355"/>
      <c r="K145" s="356"/>
      <c r="L145" s="356"/>
      <c r="M145" s="357"/>
      <c r="N145" s="324"/>
      <c r="O145" s="325"/>
      <c r="P145" s="325"/>
      <c r="Q145" s="326"/>
    </row>
    <row r="146" spans="1:17" ht="18" customHeight="1" x14ac:dyDescent="0.3">
      <c r="B146" s="358" t="s">
        <v>26</v>
      </c>
      <c r="C146" s="359"/>
      <c r="D146" s="359"/>
      <c r="E146" s="360"/>
      <c r="F146" s="339"/>
      <c r="G146" s="333"/>
      <c r="H146" s="333"/>
      <c r="I146" s="340"/>
      <c r="J146" s="361" t="s">
        <v>140</v>
      </c>
      <c r="K146" s="362"/>
      <c r="L146" s="362"/>
      <c r="M146" s="363"/>
      <c r="N146" s="324"/>
      <c r="O146" s="325"/>
      <c r="P146" s="325"/>
      <c r="Q146" s="326"/>
    </row>
    <row r="147" spans="1:17" ht="18" customHeight="1" thickBot="1" x14ac:dyDescent="0.35">
      <c r="B147" s="364" t="str">
        <f>IF(LEN(Vendor!K31)&lt;1,"",Vendor!K31)</f>
        <v/>
      </c>
      <c r="C147" s="365"/>
      <c r="D147" s="365"/>
      <c r="E147" s="366"/>
      <c r="F147" s="341"/>
      <c r="G147" s="342"/>
      <c r="H147" s="342"/>
      <c r="I147" s="343"/>
      <c r="J147" s="367"/>
      <c r="K147" s="368"/>
      <c r="L147" s="368"/>
      <c r="M147" s="369"/>
      <c r="N147" s="327"/>
      <c r="O147" s="328"/>
      <c r="P147" s="328"/>
      <c r="Q147" s="329"/>
    </row>
    <row r="148" spans="1:17" ht="19.95" customHeight="1" thickBot="1" x14ac:dyDescent="0.35">
      <c r="B148" s="334"/>
      <c r="C148" s="334"/>
      <c r="D148" s="334"/>
      <c r="E148" s="334"/>
      <c r="F148" s="334"/>
      <c r="G148" s="334"/>
      <c r="H148" s="334"/>
      <c r="I148" s="334"/>
      <c r="J148" s="334"/>
      <c r="K148" s="334"/>
      <c r="L148" s="334"/>
      <c r="M148" s="334"/>
    </row>
    <row r="149" spans="1:17" ht="18" customHeight="1" thickBot="1" x14ac:dyDescent="0.35">
      <c r="B149" s="335" t="s">
        <v>22</v>
      </c>
      <c r="C149" s="336"/>
      <c r="D149" s="155" t="s">
        <v>118</v>
      </c>
      <c r="E149" s="156" t="s">
        <v>119</v>
      </c>
      <c r="F149" s="337"/>
      <c r="G149" s="334"/>
      <c r="H149" s="334"/>
      <c r="I149" s="338"/>
      <c r="J149" s="344" t="s">
        <v>139</v>
      </c>
      <c r="K149" s="345"/>
      <c r="L149" s="345"/>
      <c r="M149" s="346"/>
      <c r="N149" s="330" t="s">
        <v>190</v>
      </c>
      <c r="O149" s="331"/>
      <c r="P149" s="331"/>
      <c r="Q149" s="332"/>
    </row>
    <row r="150" spans="1:17" ht="18" customHeight="1" x14ac:dyDescent="0.3">
      <c r="A150" s="153">
        <f ca="1">OFFSET(A150,-6,0)+1</f>
        <v>32</v>
      </c>
      <c r="B150" s="347" t="str">
        <f ca="1">IF(LEN(INDIRECT("Vendor!E"&amp;A150))&lt;1,"",INDIRECT("Vendor!E"&amp;A150))</f>
        <v/>
      </c>
      <c r="C150" s="348"/>
      <c r="D150" s="157" t="str">
        <f>IF(LEN(Vendor!N32)&lt;1,"",Vendor!N32)</f>
        <v/>
      </c>
      <c r="E150" s="158" t="str">
        <f>IF(LEN(Vendor!O32)&lt;1,"",Vendor!O32)</f>
        <v/>
      </c>
      <c r="F150" s="339"/>
      <c r="G150" s="333"/>
      <c r="H150" s="333"/>
      <c r="I150" s="340"/>
      <c r="J150" s="349"/>
      <c r="K150" s="350"/>
      <c r="L150" s="350"/>
      <c r="M150" s="351"/>
      <c r="N150" s="321"/>
      <c r="O150" s="322"/>
      <c r="P150" s="322"/>
      <c r="Q150" s="323"/>
    </row>
    <row r="151" spans="1:17" ht="6" customHeight="1" x14ac:dyDescent="0.3">
      <c r="B151" s="352"/>
      <c r="C151" s="353"/>
      <c r="D151" s="353"/>
      <c r="E151" s="354"/>
      <c r="F151" s="339"/>
      <c r="G151" s="333"/>
      <c r="H151" s="333"/>
      <c r="I151" s="340"/>
      <c r="J151" s="355"/>
      <c r="K151" s="356"/>
      <c r="L151" s="356"/>
      <c r="M151" s="357"/>
      <c r="N151" s="324"/>
      <c r="O151" s="325"/>
      <c r="P151" s="325"/>
      <c r="Q151" s="326"/>
    </row>
    <row r="152" spans="1:17" ht="18" customHeight="1" x14ac:dyDescent="0.3">
      <c r="B152" s="358" t="s">
        <v>26</v>
      </c>
      <c r="C152" s="359"/>
      <c r="D152" s="359"/>
      <c r="E152" s="360"/>
      <c r="F152" s="339"/>
      <c r="G152" s="333"/>
      <c r="H152" s="333"/>
      <c r="I152" s="340"/>
      <c r="J152" s="361" t="s">
        <v>140</v>
      </c>
      <c r="K152" s="362"/>
      <c r="L152" s="362"/>
      <c r="M152" s="363"/>
      <c r="N152" s="324"/>
      <c r="O152" s="325"/>
      <c r="P152" s="325"/>
      <c r="Q152" s="326"/>
    </row>
    <row r="153" spans="1:17" ht="18" customHeight="1" thickBot="1" x14ac:dyDescent="0.35">
      <c r="B153" s="364" t="str">
        <f>IF(LEN(Vendor!K32)&lt;1,"",Vendor!K32)</f>
        <v/>
      </c>
      <c r="C153" s="365"/>
      <c r="D153" s="365"/>
      <c r="E153" s="366"/>
      <c r="F153" s="341"/>
      <c r="G153" s="342"/>
      <c r="H153" s="342"/>
      <c r="I153" s="343"/>
      <c r="J153" s="367"/>
      <c r="K153" s="368"/>
      <c r="L153" s="368"/>
      <c r="M153" s="369"/>
      <c r="N153" s="327"/>
      <c r="O153" s="328"/>
      <c r="P153" s="328"/>
      <c r="Q153" s="329"/>
    </row>
    <row r="154" spans="1:17" ht="19.95" customHeight="1" thickBot="1" x14ac:dyDescent="0.35">
      <c r="B154" s="334"/>
      <c r="C154" s="334"/>
      <c r="D154" s="334"/>
      <c r="E154" s="334"/>
      <c r="F154" s="334"/>
      <c r="G154" s="334"/>
      <c r="H154" s="334"/>
      <c r="I154" s="334"/>
      <c r="J154" s="334"/>
      <c r="K154" s="334"/>
      <c r="L154" s="334"/>
      <c r="M154" s="334"/>
    </row>
    <row r="155" spans="1:17" ht="18" customHeight="1" thickBot="1" x14ac:dyDescent="0.35">
      <c r="B155" s="335" t="s">
        <v>22</v>
      </c>
      <c r="C155" s="336"/>
      <c r="D155" s="155" t="s">
        <v>118</v>
      </c>
      <c r="E155" s="156" t="s">
        <v>119</v>
      </c>
      <c r="F155" s="337"/>
      <c r="G155" s="334"/>
      <c r="H155" s="334"/>
      <c r="I155" s="338"/>
      <c r="J155" s="344" t="s">
        <v>139</v>
      </c>
      <c r="K155" s="345"/>
      <c r="L155" s="345"/>
      <c r="M155" s="346"/>
      <c r="N155" s="330" t="s">
        <v>190</v>
      </c>
      <c r="O155" s="331"/>
      <c r="P155" s="331"/>
      <c r="Q155" s="332"/>
    </row>
    <row r="156" spans="1:17" ht="18" customHeight="1" x14ac:dyDescent="0.3">
      <c r="A156" s="153">
        <f ca="1">OFFSET(A156,-6,0)+1</f>
        <v>33</v>
      </c>
      <c r="B156" s="347" t="str">
        <f ca="1">IF(LEN(INDIRECT("Vendor!E"&amp;A156))&lt;1,"",INDIRECT("Vendor!E"&amp;A156))</f>
        <v/>
      </c>
      <c r="C156" s="348"/>
      <c r="D156" s="157" t="str">
        <f>IF(LEN(Vendor!N33)&lt;1,"",Vendor!N33)</f>
        <v/>
      </c>
      <c r="E156" s="158" t="str">
        <f>IF(LEN(Vendor!O33)&lt;1,"",Vendor!O33)</f>
        <v/>
      </c>
      <c r="F156" s="339"/>
      <c r="G156" s="333"/>
      <c r="H156" s="333"/>
      <c r="I156" s="340"/>
      <c r="J156" s="349"/>
      <c r="K156" s="350"/>
      <c r="L156" s="350"/>
      <c r="M156" s="351"/>
      <c r="N156" s="321"/>
      <c r="O156" s="322"/>
      <c r="P156" s="322"/>
      <c r="Q156" s="323"/>
    </row>
    <row r="157" spans="1:17" ht="6" customHeight="1" x14ac:dyDescent="0.3">
      <c r="B157" s="352"/>
      <c r="C157" s="353"/>
      <c r="D157" s="353"/>
      <c r="E157" s="354"/>
      <c r="F157" s="339"/>
      <c r="G157" s="333"/>
      <c r="H157" s="333"/>
      <c r="I157" s="340"/>
      <c r="J157" s="355"/>
      <c r="K157" s="356"/>
      <c r="L157" s="356"/>
      <c r="M157" s="357"/>
      <c r="N157" s="324"/>
      <c r="O157" s="325"/>
      <c r="P157" s="325"/>
      <c r="Q157" s="326"/>
    </row>
    <row r="158" spans="1:17" ht="18" customHeight="1" x14ac:dyDescent="0.3">
      <c r="B158" s="358" t="s">
        <v>26</v>
      </c>
      <c r="C158" s="359"/>
      <c r="D158" s="359"/>
      <c r="E158" s="360"/>
      <c r="F158" s="339"/>
      <c r="G158" s="333"/>
      <c r="H158" s="333"/>
      <c r="I158" s="340"/>
      <c r="J158" s="361" t="s">
        <v>140</v>
      </c>
      <c r="K158" s="362"/>
      <c r="L158" s="362"/>
      <c r="M158" s="363"/>
      <c r="N158" s="324"/>
      <c r="O158" s="325"/>
      <c r="P158" s="325"/>
      <c r="Q158" s="326"/>
    </row>
    <row r="159" spans="1:17" ht="18" customHeight="1" thickBot="1" x14ac:dyDescent="0.35">
      <c r="B159" s="364" t="str">
        <f>IF(LEN(Vendor!K33)&lt;1,"",Vendor!K33)</f>
        <v/>
      </c>
      <c r="C159" s="365"/>
      <c r="D159" s="365"/>
      <c r="E159" s="366"/>
      <c r="F159" s="341"/>
      <c r="G159" s="342"/>
      <c r="H159" s="342"/>
      <c r="I159" s="343"/>
      <c r="J159" s="367"/>
      <c r="K159" s="368"/>
      <c r="L159" s="368"/>
      <c r="M159" s="369"/>
      <c r="N159" s="327"/>
      <c r="O159" s="328"/>
      <c r="P159" s="328"/>
      <c r="Q159" s="329"/>
    </row>
    <row r="160" spans="1:17" ht="19.95" customHeight="1" thickBot="1" x14ac:dyDescent="0.35">
      <c r="B160" s="334"/>
      <c r="C160" s="334"/>
      <c r="D160" s="334"/>
      <c r="E160" s="334"/>
      <c r="F160" s="334"/>
      <c r="G160" s="334"/>
      <c r="H160" s="334"/>
      <c r="I160" s="334"/>
      <c r="J160" s="334"/>
      <c r="K160" s="334"/>
      <c r="L160" s="334"/>
      <c r="M160" s="334"/>
    </row>
    <row r="161" spans="1:17" ht="18" customHeight="1" thickBot="1" x14ac:dyDescent="0.35">
      <c r="B161" s="335" t="s">
        <v>22</v>
      </c>
      <c r="C161" s="336"/>
      <c r="D161" s="155" t="s">
        <v>118</v>
      </c>
      <c r="E161" s="156" t="s">
        <v>119</v>
      </c>
      <c r="F161" s="337"/>
      <c r="G161" s="334"/>
      <c r="H161" s="334"/>
      <c r="I161" s="338"/>
      <c r="J161" s="344" t="s">
        <v>139</v>
      </c>
      <c r="K161" s="345"/>
      <c r="L161" s="345"/>
      <c r="M161" s="346"/>
      <c r="N161" s="330" t="s">
        <v>190</v>
      </c>
      <c r="O161" s="331"/>
      <c r="P161" s="331"/>
      <c r="Q161" s="332"/>
    </row>
    <row r="162" spans="1:17" ht="18" customHeight="1" x14ac:dyDescent="0.3">
      <c r="A162" s="153">
        <f ca="1">OFFSET(A162,-6,0)+1</f>
        <v>34</v>
      </c>
      <c r="B162" s="347" t="str">
        <f ca="1">IF(LEN(INDIRECT("Vendor!E"&amp;A162))&lt;1,"",INDIRECT("Vendor!E"&amp;A162))</f>
        <v/>
      </c>
      <c r="C162" s="348"/>
      <c r="D162" s="157" t="str">
        <f>IF(LEN(Vendor!N34)&lt;1,"",Vendor!N34)</f>
        <v/>
      </c>
      <c r="E162" s="158" t="str">
        <f>IF(LEN(Vendor!O34)&lt;1,"",Vendor!O34)</f>
        <v/>
      </c>
      <c r="F162" s="339"/>
      <c r="G162" s="333"/>
      <c r="H162" s="333"/>
      <c r="I162" s="340"/>
      <c r="J162" s="349"/>
      <c r="K162" s="350"/>
      <c r="L162" s="350"/>
      <c r="M162" s="351"/>
      <c r="N162" s="321"/>
      <c r="O162" s="322"/>
      <c r="P162" s="322"/>
      <c r="Q162" s="323"/>
    </row>
    <row r="163" spans="1:17" ht="6" customHeight="1" x14ac:dyDescent="0.3">
      <c r="B163" s="352"/>
      <c r="C163" s="353"/>
      <c r="D163" s="353"/>
      <c r="E163" s="354"/>
      <c r="F163" s="339"/>
      <c r="G163" s="333"/>
      <c r="H163" s="333"/>
      <c r="I163" s="340"/>
      <c r="J163" s="355"/>
      <c r="K163" s="356"/>
      <c r="L163" s="356"/>
      <c r="M163" s="357"/>
      <c r="N163" s="324"/>
      <c r="O163" s="325"/>
      <c r="P163" s="325"/>
      <c r="Q163" s="326"/>
    </row>
    <row r="164" spans="1:17" ht="18" customHeight="1" x14ac:dyDescent="0.3">
      <c r="B164" s="358" t="s">
        <v>26</v>
      </c>
      <c r="C164" s="359"/>
      <c r="D164" s="359"/>
      <c r="E164" s="360"/>
      <c r="F164" s="339"/>
      <c r="G164" s="333"/>
      <c r="H164" s="333"/>
      <c r="I164" s="340"/>
      <c r="J164" s="361" t="s">
        <v>140</v>
      </c>
      <c r="K164" s="362"/>
      <c r="L164" s="362"/>
      <c r="M164" s="363"/>
      <c r="N164" s="324"/>
      <c r="O164" s="325"/>
      <c r="P164" s="325"/>
      <c r="Q164" s="326"/>
    </row>
    <row r="165" spans="1:17" ht="18" customHeight="1" thickBot="1" x14ac:dyDescent="0.35">
      <c r="B165" s="364" t="str">
        <f>IF(LEN(Vendor!K34)&lt;1,"",Vendor!K34)</f>
        <v/>
      </c>
      <c r="C165" s="365"/>
      <c r="D165" s="365"/>
      <c r="E165" s="366"/>
      <c r="F165" s="341"/>
      <c r="G165" s="342"/>
      <c r="H165" s="342"/>
      <c r="I165" s="343"/>
      <c r="J165" s="367"/>
      <c r="K165" s="368"/>
      <c r="L165" s="368"/>
      <c r="M165" s="369"/>
      <c r="N165" s="327"/>
      <c r="O165" s="328"/>
      <c r="P165" s="328"/>
      <c r="Q165" s="329"/>
    </row>
    <row r="166" spans="1:17" ht="13.5" customHeight="1" thickBot="1" x14ac:dyDescent="0.35">
      <c r="B166" s="334"/>
      <c r="C166" s="334"/>
      <c r="D166" s="334"/>
      <c r="E166" s="334"/>
      <c r="F166" s="334"/>
      <c r="G166" s="334"/>
      <c r="H166" s="334"/>
      <c r="I166" s="334"/>
      <c r="J166" s="334"/>
      <c r="K166" s="334"/>
      <c r="L166" s="334"/>
      <c r="M166" s="334"/>
    </row>
    <row r="167" spans="1:17" ht="18" customHeight="1" thickBot="1" x14ac:dyDescent="0.35">
      <c r="B167" s="335" t="s">
        <v>22</v>
      </c>
      <c r="C167" s="336"/>
      <c r="D167" s="155" t="s">
        <v>118</v>
      </c>
      <c r="E167" s="156" t="s">
        <v>119</v>
      </c>
      <c r="F167" s="337"/>
      <c r="G167" s="334"/>
      <c r="H167" s="334"/>
      <c r="I167" s="338"/>
      <c r="J167" s="344" t="s">
        <v>139</v>
      </c>
      <c r="K167" s="345"/>
      <c r="L167" s="345"/>
      <c r="M167" s="346"/>
      <c r="N167" s="330" t="s">
        <v>190</v>
      </c>
      <c r="O167" s="331"/>
      <c r="P167" s="331"/>
      <c r="Q167" s="332"/>
    </row>
    <row r="168" spans="1:17" ht="18" customHeight="1" x14ac:dyDescent="0.3">
      <c r="A168" s="153">
        <f ca="1">OFFSET(A168,-6,0)+1</f>
        <v>35</v>
      </c>
      <c r="B168" s="347" t="str">
        <f ca="1">IF(LEN(INDIRECT("Vendor!E"&amp;A168))&lt;1,"",INDIRECT("Vendor!E"&amp;A168))</f>
        <v/>
      </c>
      <c r="C168" s="348"/>
      <c r="D168" s="157" t="str">
        <f>IF(LEN(Vendor!N35)&lt;1,"",Vendor!N35)</f>
        <v/>
      </c>
      <c r="E168" s="158" t="str">
        <f>IF(LEN(Vendor!O35)&lt;1,"",Vendor!O35)</f>
        <v/>
      </c>
      <c r="F168" s="339"/>
      <c r="G168" s="333"/>
      <c r="H168" s="333"/>
      <c r="I168" s="340"/>
      <c r="J168" s="349"/>
      <c r="K168" s="350"/>
      <c r="L168" s="350"/>
      <c r="M168" s="351"/>
      <c r="N168" s="321"/>
      <c r="O168" s="322"/>
      <c r="P168" s="322"/>
      <c r="Q168" s="323"/>
    </row>
    <row r="169" spans="1:17" ht="6" customHeight="1" x14ac:dyDescent="0.3">
      <c r="B169" s="352"/>
      <c r="C169" s="353"/>
      <c r="D169" s="353"/>
      <c r="E169" s="354"/>
      <c r="F169" s="339"/>
      <c r="G169" s="333"/>
      <c r="H169" s="333"/>
      <c r="I169" s="340"/>
      <c r="J169" s="355"/>
      <c r="K169" s="356"/>
      <c r="L169" s="356"/>
      <c r="M169" s="357"/>
      <c r="N169" s="324"/>
      <c r="O169" s="325"/>
      <c r="P169" s="325"/>
      <c r="Q169" s="326"/>
    </row>
    <row r="170" spans="1:17" ht="18" customHeight="1" x14ac:dyDescent="0.3">
      <c r="B170" s="358" t="s">
        <v>26</v>
      </c>
      <c r="C170" s="359"/>
      <c r="D170" s="359"/>
      <c r="E170" s="360"/>
      <c r="F170" s="339"/>
      <c r="G170" s="333"/>
      <c r="H170" s="333"/>
      <c r="I170" s="340"/>
      <c r="J170" s="361" t="s">
        <v>140</v>
      </c>
      <c r="K170" s="362"/>
      <c r="L170" s="362"/>
      <c r="M170" s="363"/>
      <c r="N170" s="324"/>
      <c r="O170" s="325"/>
      <c r="P170" s="325"/>
      <c r="Q170" s="326"/>
    </row>
    <row r="171" spans="1:17" ht="18" customHeight="1" thickBot="1" x14ac:dyDescent="0.35">
      <c r="B171" s="364" t="str">
        <f>IF(LEN(Vendor!K35)&lt;1,"",Vendor!K35)</f>
        <v/>
      </c>
      <c r="C171" s="365"/>
      <c r="D171" s="365"/>
      <c r="E171" s="366"/>
      <c r="F171" s="341"/>
      <c r="G171" s="342"/>
      <c r="H171" s="342"/>
      <c r="I171" s="343"/>
      <c r="J171" s="367"/>
      <c r="K171" s="368"/>
      <c r="L171" s="368"/>
      <c r="M171" s="369"/>
      <c r="N171" s="327"/>
      <c r="O171" s="328"/>
      <c r="P171" s="328"/>
      <c r="Q171" s="329"/>
    </row>
    <row r="172" spans="1:17" ht="19.95" customHeight="1" thickBot="1" x14ac:dyDescent="0.35">
      <c r="B172" s="334"/>
      <c r="C172" s="334"/>
      <c r="D172" s="334"/>
      <c r="E172" s="334"/>
      <c r="F172" s="334"/>
      <c r="G172" s="334"/>
      <c r="H172" s="334"/>
      <c r="I172" s="334"/>
      <c r="J172" s="334"/>
      <c r="K172" s="334"/>
      <c r="L172" s="334"/>
      <c r="M172" s="334"/>
    </row>
    <row r="173" spans="1:17" ht="18" customHeight="1" thickBot="1" x14ac:dyDescent="0.35">
      <c r="B173" s="335" t="s">
        <v>22</v>
      </c>
      <c r="C173" s="336"/>
      <c r="D173" s="155" t="s">
        <v>118</v>
      </c>
      <c r="E173" s="156" t="s">
        <v>119</v>
      </c>
      <c r="F173" s="337"/>
      <c r="G173" s="334"/>
      <c r="H173" s="334"/>
      <c r="I173" s="338"/>
      <c r="J173" s="344" t="s">
        <v>139</v>
      </c>
      <c r="K173" s="345"/>
      <c r="L173" s="345"/>
      <c r="M173" s="346"/>
      <c r="N173" s="330" t="s">
        <v>190</v>
      </c>
      <c r="O173" s="331"/>
      <c r="P173" s="331"/>
      <c r="Q173" s="332"/>
    </row>
    <row r="174" spans="1:17" ht="18" customHeight="1" x14ac:dyDescent="0.3">
      <c r="A174" s="153">
        <f ca="1">OFFSET(A174,-6,0)+1</f>
        <v>36</v>
      </c>
      <c r="B174" s="347" t="str">
        <f ca="1">IF(LEN(INDIRECT("Vendor!E"&amp;A174))&lt;1,"",INDIRECT("Vendor!E"&amp;A174))</f>
        <v/>
      </c>
      <c r="C174" s="348"/>
      <c r="D174" s="157" t="str">
        <f>IF(LEN(Vendor!N36)&lt;1,"",Vendor!N36)</f>
        <v/>
      </c>
      <c r="E174" s="158" t="str">
        <f>IF(LEN(Vendor!O36)&lt;1,"",Vendor!O36)</f>
        <v/>
      </c>
      <c r="F174" s="339"/>
      <c r="G174" s="333"/>
      <c r="H174" s="333"/>
      <c r="I174" s="340"/>
      <c r="J174" s="349"/>
      <c r="K174" s="350"/>
      <c r="L174" s="350"/>
      <c r="M174" s="351"/>
      <c r="N174" s="321"/>
      <c r="O174" s="322"/>
      <c r="P174" s="322"/>
      <c r="Q174" s="323"/>
    </row>
    <row r="175" spans="1:17" ht="6" customHeight="1" x14ac:dyDescent="0.3">
      <c r="B175" s="352"/>
      <c r="C175" s="353"/>
      <c r="D175" s="353"/>
      <c r="E175" s="354"/>
      <c r="F175" s="339"/>
      <c r="G175" s="333"/>
      <c r="H175" s="333"/>
      <c r="I175" s="340"/>
      <c r="J175" s="355"/>
      <c r="K175" s="356"/>
      <c r="L175" s="356"/>
      <c r="M175" s="357"/>
      <c r="N175" s="324"/>
      <c r="O175" s="325"/>
      <c r="P175" s="325"/>
      <c r="Q175" s="326"/>
    </row>
    <row r="176" spans="1:17" ht="18" customHeight="1" x14ac:dyDescent="0.3">
      <c r="B176" s="358" t="s">
        <v>26</v>
      </c>
      <c r="C176" s="359"/>
      <c r="D176" s="359"/>
      <c r="E176" s="360"/>
      <c r="F176" s="339"/>
      <c r="G176" s="333"/>
      <c r="H176" s="333"/>
      <c r="I176" s="340"/>
      <c r="J176" s="361" t="s">
        <v>140</v>
      </c>
      <c r="K176" s="362"/>
      <c r="L176" s="362"/>
      <c r="M176" s="363"/>
      <c r="N176" s="324"/>
      <c r="O176" s="325"/>
      <c r="P176" s="325"/>
      <c r="Q176" s="326"/>
    </row>
    <row r="177" spans="1:17" ht="18" customHeight="1" thickBot="1" x14ac:dyDescent="0.35">
      <c r="B177" s="364" t="str">
        <f>IF(LEN(Vendor!K36)&lt;1,"",Vendor!K36)</f>
        <v/>
      </c>
      <c r="C177" s="365"/>
      <c r="D177" s="365"/>
      <c r="E177" s="366"/>
      <c r="F177" s="341"/>
      <c r="G177" s="342"/>
      <c r="H177" s="342"/>
      <c r="I177" s="343"/>
      <c r="J177" s="367"/>
      <c r="K177" s="368"/>
      <c r="L177" s="368"/>
      <c r="M177" s="369"/>
      <c r="N177" s="327"/>
      <c r="O177" s="328"/>
      <c r="P177" s="328"/>
      <c r="Q177" s="329"/>
    </row>
    <row r="178" spans="1:17" ht="19.95" customHeight="1" thickBot="1" x14ac:dyDescent="0.35">
      <c r="B178" s="334"/>
      <c r="C178" s="334"/>
      <c r="D178" s="334"/>
      <c r="E178" s="334"/>
      <c r="F178" s="334"/>
      <c r="G178" s="334"/>
      <c r="H178" s="334"/>
      <c r="I178" s="334"/>
      <c r="J178" s="334"/>
      <c r="K178" s="334"/>
      <c r="L178" s="334"/>
      <c r="M178" s="334"/>
    </row>
    <row r="179" spans="1:17" ht="18" customHeight="1" thickBot="1" x14ac:dyDescent="0.35">
      <c r="B179" s="335" t="s">
        <v>22</v>
      </c>
      <c r="C179" s="336"/>
      <c r="D179" s="155" t="s">
        <v>118</v>
      </c>
      <c r="E179" s="156" t="s">
        <v>119</v>
      </c>
      <c r="F179" s="337"/>
      <c r="G179" s="334"/>
      <c r="H179" s="334"/>
      <c r="I179" s="338"/>
      <c r="J179" s="344" t="s">
        <v>139</v>
      </c>
      <c r="K179" s="345"/>
      <c r="L179" s="345"/>
      <c r="M179" s="346"/>
      <c r="N179" s="330" t="s">
        <v>190</v>
      </c>
      <c r="O179" s="331"/>
      <c r="P179" s="331"/>
      <c r="Q179" s="332"/>
    </row>
    <row r="180" spans="1:17" ht="18" customHeight="1" x14ac:dyDescent="0.3">
      <c r="A180" s="153">
        <f ca="1">OFFSET(A180,-6,0)+1</f>
        <v>37</v>
      </c>
      <c r="B180" s="347" t="str">
        <f ca="1">IF(LEN(INDIRECT("Vendor!E"&amp;A180))&lt;1,"",INDIRECT("Vendor!E"&amp;A180))</f>
        <v/>
      </c>
      <c r="C180" s="348"/>
      <c r="D180" s="157" t="str">
        <f>IF(LEN(Vendor!N37)&lt;1,"",Vendor!N37)</f>
        <v/>
      </c>
      <c r="E180" s="158" t="str">
        <f>IF(LEN(Vendor!O37)&lt;1,"",Vendor!O37)</f>
        <v/>
      </c>
      <c r="F180" s="339"/>
      <c r="G180" s="333"/>
      <c r="H180" s="333"/>
      <c r="I180" s="340"/>
      <c r="J180" s="349"/>
      <c r="K180" s="350"/>
      <c r="L180" s="350"/>
      <c r="M180" s="351"/>
      <c r="N180" s="321"/>
      <c r="O180" s="322"/>
      <c r="P180" s="322"/>
      <c r="Q180" s="323"/>
    </row>
    <row r="181" spans="1:17" ht="6" customHeight="1" x14ac:dyDescent="0.3">
      <c r="B181" s="352"/>
      <c r="C181" s="353"/>
      <c r="D181" s="353"/>
      <c r="E181" s="354"/>
      <c r="F181" s="339"/>
      <c r="G181" s="333"/>
      <c r="H181" s="333"/>
      <c r="I181" s="340"/>
      <c r="J181" s="355"/>
      <c r="K181" s="356"/>
      <c r="L181" s="356"/>
      <c r="M181" s="357"/>
      <c r="N181" s="324"/>
      <c r="O181" s="325"/>
      <c r="P181" s="325"/>
      <c r="Q181" s="326"/>
    </row>
    <row r="182" spans="1:17" ht="18" customHeight="1" x14ac:dyDescent="0.3">
      <c r="B182" s="358" t="s">
        <v>26</v>
      </c>
      <c r="C182" s="359"/>
      <c r="D182" s="359"/>
      <c r="E182" s="360"/>
      <c r="F182" s="339"/>
      <c r="G182" s="333"/>
      <c r="H182" s="333"/>
      <c r="I182" s="340"/>
      <c r="J182" s="361" t="s">
        <v>140</v>
      </c>
      <c r="K182" s="362"/>
      <c r="L182" s="362"/>
      <c r="M182" s="363"/>
      <c r="N182" s="324"/>
      <c r="O182" s="325"/>
      <c r="P182" s="325"/>
      <c r="Q182" s="326"/>
    </row>
    <row r="183" spans="1:17" ht="18" customHeight="1" thickBot="1" x14ac:dyDescent="0.35">
      <c r="B183" s="364" t="str">
        <f>IF(LEN(Vendor!K37)&lt;1,"",Vendor!K37)</f>
        <v/>
      </c>
      <c r="C183" s="365"/>
      <c r="D183" s="365"/>
      <c r="E183" s="366"/>
      <c r="F183" s="341"/>
      <c r="G183" s="342"/>
      <c r="H183" s="342"/>
      <c r="I183" s="343"/>
      <c r="J183" s="367"/>
      <c r="K183" s="368"/>
      <c r="L183" s="368"/>
      <c r="M183" s="369"/>
      <c r="N183" s="327"/>
      <c r="O183" s="328"/>
      <c r="P183" s="328"/>
      <c r="Q183" s="329"/>
    </row>
    <row r="184" spans="1:17" ht="19.95" customHeight="1" thickBot="1" x14ac:dyDescent="0.35">
      <c r="B184" s="334"/>
      <c r="C184" s="334"/>
      <c r="D184" s="334"/>
      <c r="E184" s="334"/>
      <c r="F184" s="334"/>
      <c r="G184" s="334"/>
      <c r="H184" s="334"/>
      <c r="I184" s="334"/>
      <c r="J184" s="334"/>
      <c r="K184" s="334"/>
      <c r="L184" s="334"/>
      <c r="M184" s="334"/>
    </row>
    <row r="185" spans="1:17" ht="18" customHeight="1" thickBot="1" x14ac:dyDescent="0.35">
      <c r="B185" s="335" t="s">
        <v>22</v>
      </c>
      <c r="C185" s="336"/>
      <c r="D185" s="155" t="s">
        <v>118</v>
      </c>
      <c r="E185" s="156" t="s">
        <v>119</v>
      </c>
      <c r="F185" s="337"/>
      <c r="G185" s="334"/>
      <c r="H185" s="334"/>
      <c r="I185" s="338"/>
      <c r="J185" s="344" t="s">
        <v>139</v>
      </c>
      <c r="K185" s="345"/>
      <c r="L185" s="345"/>
      <c r="M185" s="346"/>
      <c r="N185" s="330" t="s">
        <v>190</v>
      </c>
      <c r="O185" s="331"/>
      <c r="P185" s="331"/>
      <c r="Q185" s="332"/>
    </row>
    <row r="186" spans="1:17" ht="18" customHeight="1" x14ac:dyDescent="0.3">
      <c r="A186" s="153">
        <f ca="1">OFFSET(A186,-6,0)+1</f>
        <v>38</v>
      </c>
      <c r="B186" s="347" t="str">
        <f ca="1">IF(LEN(INDIRECT("Vendor!E"&amp;A186))&lt;1,"",INDIRECT("Vendor!E"&amp;A186))</f>
        <v/>
      </c>
      <c r="C186" s="348"/>
      <c r="D186" s="157" t="str">
        <f>IF(LEN(Vendor!N38)&lt;1,"",Vendor!N38)</f>
        <v/>
      </c>
      <c r="E186" s="158" t="str">
        <f>IF(LEN(Vendor!O38)&lt;1,"",Vendor!O38)</f>
        <v/>
      </c>
      <c r="F186" s="339"/>
      <c r="G186" s="333"/>
      <c r="H186" s="333"/>
      <c r="I186" s="340"/>
      <c r="J186" s="349"/>
      <c r="K186" s="350"/>
      <c r="L186" s="350"/>
      <c r="M186" s="351"/>
      <c r="N186" s="321"/>
      <c r="O186" s="322"/>
      <c r="P186" s="322"/>
      <c r="Q186" s="323"/>
    </row>
    <row r="187" spans="1:17" ht="6" customHeight="1" x14ac:dyDescent="0.3">
      <c r="B187" s="352"/>
      <c r="C187" s="353"/>
      <c r="D187" s="353"/>
      <c r="E187" s="354"/>
      <c r="F187" s="339"/>
      <c r="G187" s="333"/>
      <c r="H187" s="333"/>
      <c r="I187" s="340"/>
      <c r="J187" s="355"/>
      <c r="K187" s="356"/>
      <c r="L187" s="356"/>
      <c r="M187" s="357"/>
      <c r="N187" s="324"/>
      <c r="O187" s="325"/>
      <c r="P187" s="325"/>
      <c r="Q187" s="326"/>
    </row>
    <row r="188" spans="1:17" ht="18" customHeight="1" x14ac:dyDescent="0.3">
      <c r="B188" s="358" t="s">
        <v>26</v>
      </c>
      <c r="C188" s="359"/>
      <c r="D188" s="359"/>
      <c r="E188" s="360"/>
      <c r="F188" s="339"/>
      <c r="G188" s="333"/>
      <c r="H188" s="333"/>
      <c r="I188" s="340"/>
      <c r="J188" s="361" t="s">
        <v>140</v>
      </c>
      <c r="K188" s="362"/>
      <c r="L188" s="362"/>
      <c r="M188" s="363"/>
      <c r="N188" s="324"/>
      <c r="O188" s="325"/>
      <c r="P188" s="325"/>
      <c r="Q188" s="326"/>
    </row>
    <row r="189" spans="1:17" ht="18" customHeight="1" thickBot="1" x14ac:dyDescent="0.35">
      <c r="B189" s="364" t="str">
        <f>IF(LEN(Vendor!K38)&lt;1,"",Vendor!K38)</f>
        <v/>
      </c>
      <c r="C189" s="365"/>
      <c r="D189" s="365"/>
      <c r="E189" s="366"/>
      <c r="F189" s="341"/>
      <c r="G189" s="342"/>
      <c r="H189" s="342"/>
      <c r="I189" s="343"/>
      <c r="J189" s="367"/>
      <c r="K189" s="368"/>
      <c r="L189" s="368"/>
      <c r="M189" s="369"/>
      <c r="N189" s="327"/>
      <c r="O189" s="328"/>
      <c r="P189" s="328"/>
      <c r="Q189" s="329"/>
    </row>
    <row r="190" spans="1:17" ht="19.95" customHeight="1" thickBot="1" x14ac:dyDescent="0.35">
      <c r="B190" s="334"/>
      <c r="C190" s="334"/>
      <c r="D190" s="334"/>
      <c r="E190" s="334"/>
      <c r="F190" s="334"/>
      <c r="G190" s="334"/>
      <c r="H190" s="334"/>
      <c r="I190" s="334"/>
      <c r="J190" s="334"/>
      <c r="K190" s="334"/>
      <c r="L190" s="334"/>
      <c r="M190" s="334"/>
    </row>
    <row r="191" spans="1:17" ht="18" customHeight="1" thickBot="1" x14ac:dyDescent="0.35">
      <c r="B191" s="335" t="s">
        <v>22</v>
      </c>
      <c r="C191" s="336"/>
      <c r="D191" s="155" t="s">
        <v>118</v>
      </c>
      <c r="E191" s="156" t="s">
        <v>119</v>
      </c>
      <c r="F191" s="337"/>
      <c r="G191" s="334"/>
      <c r="H191" s="334"/>
      <c r="I191" s="338"/>
      <c r="J191" s="344" t="s">
        <v>139</v>
      </c>
      <c r="K191" s="345"/>
      <c r="L191" s="345"/>
      <c r="M191" s="346"/>
      <c r="N191" s="330" t="s">
        <v>190</v>
      </c>
      <c r="O191" s="331"/>
      <c r="P191" s="331"/>
      <c r="Q191" s="332"/>
    </row>
    <row r="192" spans="1:17" ht="18" customHeight="1" x14ac:dyDescent="0.3">
      <c r="A192" s="153">
        <f ca="1">OFFSET(A192,-6,0)+1</f>
        <v>39</v>
      </c>
      <c r="B192" s="347" t="str">
        <f ca="1">IF(LEN(INDIRECT("Vendor!E"&amp;A192))&lt;1,"",INDIRECT("Vendor!E"&amp;A192))</f>
        <v/>
      </c>
      <c r="C192" s="348"/>
      <c r="D192" s="157" t="str">
        <f>IF(LEN(Vendor!N39)&lt;1,"",Vendor!N39)</f>
        <v/>
      </c>
      <c r="E192" s="158" t="str">
        <f>IF(LEN(Vendor!O39)&lt;1,"",Vendor!O39)</f>
        <v/>
      </c>
      <c r="F192" s="339"/>
      <c r="G192" s="333"/>
      <c r="H192" s="333"/>
      <c r="I192" s="340"/>
      <c r="J192" s="349"/>
      <c r="K192" s="350"/>
      <c r="L192" s="350"/>
      <c r="M192" s="351"/>
      <c r="N192" s="321"/>
      <c r="O192" s="322"/>
      <c r="P192" s="322"/>
      <c r="Q192" s="323"/>
    </row>
    <row r="193" spans="1:17" ht="6" customHeight="1" x14ac:dyDescent="0.3">
      <c r="B193" s="352"/>
      <c r="C193" s="353"/>
      <c r="D193" s="353"/>
      <c r="E193" s="354"/>
      <c r="F193" s="339"/>
      <c r="G193" s="333"/>
      <c r="H193" s="333"/>
      <c r="I193" s="340"/>
      <c r="J193" s="355"/>
      <c r="K193" s="356"/>
      <c r="L193" s="356"/>
      <c r="M193" s="357"/>
      <c r="N193" s="324"/>
      <c r="O193" s="325"/>
      <c r="P193" s="325"/>
      <c r="Q193" s="326"/>
    </row>
    <row r="194" spans="1:17" ht="18" customHeight="1" x14ac:dyDescent="0.3">
      <c r="B194" s="358" t="s">
        <v>26</v>
      </c>
      <c r="C194" s="359"/>
      <c r="D194" s="359"/>
      <c r="E194" s="360"/>
      <c r="F194" s="339"/>
      <c r="G194" s="333"/>
      <c r="H194" s="333"/>
      <c r="I194" s="340"/>
      <c r="J194" s="361" t="s">
        <v>140</v>
      </c>
      <c r="K194" s="362"/>
      <c r="L194" s="362"/>
      <c r="M194" s="363"/>
      <c r="N194" s="324"/>
      <c r="O194" s="325"/>
      <c r="P194" s="325"/>
      <c r="Q194" s="326"/>
    </row>
    <row r="195" spans="1:17" ht="18" customHeight="1" thickBot="1" x14ac:dyDescent="0.35">
      <c r="B195" s="364" t="str">
        <f>IF(LEN(Vendor!K39)&lt;1,"",Vendor!K39)</f>
        <v/>
      </c>
      <c r="C195" s="365"/>
      <c r="D195" s="365"/>
      <c r="E195" s="366"/>
      <c r="F195" s="341"/>
      <c r="G195" s="342"/>
      <c r="H195" s="342"/>
      <c r="I195" s="343"/>
      <c r="J195" s="367"/>
      <c r="K195" s="368"/>
      <c r="L195" s="368"/>
      <c r="M195" s="369"/>
      <c r="N195" s="327"/>
      <c r="O195" s="328"/>
      <c r="P195" s="328"/>
      <c r="Q195" s="329"/>
    </row>
    <row r="196" spans="1:17" ht="19.95" customHeight="1" thickBot="1" x14ac:dyDescent="0.35">
      <c r="B196" s="334"/>
      <c r="C196" s="334"/>
      <c r="D196" s="334"/>
      <c r="E196" s="334"/>
      <c r="F196" s="334"/>
      <c r="G196" s="334"/>
      <c r="H196" s="334"/>
      <c r="I196" s="334"/>
      <c r="J196" s="334"/>
      <c r="K196" s="334"/>
      <c r="L196" s="334"/>
      <c r="M196" s="334"/>
    </row>
    <row r="197" spans="1:17" ht="18" customHeight="1" thickBot="1" x14ac:dyDescent="0.35">
      <c r="B197" s="335" t="s">
        <v>22</v>
      </c>
      <c r="C197" s="336"/>
      <c r="D197" s="155" t="s">
        <v>118</v>
      </c>
      <c r="E197" s="156" t="s">
        <v>119</v>
      </c>
      <c r="F197" s="337"/>
      <c r="G197" s="334"/>
      <c r="H197" s="334"/>
      <c r="I197" s="338"/>
      <c r="J197" s="344" t="s">
        <v>139</v>
      </c>
      <c r="K197" s="345"/>
      <c r="L197" s="345"/>
      <c r="M197" s="346"/>
      <c r="N197" s="330" t="s">
        <v>190</v>
      </c>
      <c r="O197" s="331"/>
      <c r="P197" s="331"/>
      <c r="Q197" s="332"/>
    </row>
    <row r="198" spans="1:17" ht="18" customHeight="1" x14ac:dyDescent="0.3">
      <c r="A198" s="153">
        <f ca="1">OFFSET(A198,-6,0)+1</f>
        <v>40</v>
      </c>
      <c r="B198" s="347" t="str">
        <f ca="1">IF(LEN(INDIRECT("Vendor!E"&amp;A198))&lt;1,"",INDIRECT("Vendor!E"&amp;A198))</f>
        <v/>
      </c>
      <c r="C198" s="348"/>
      <c r="D198" s="157" t="str">
        <f>IF(LEN(Vendor!N40)&lt;1,"",Vendor!N40)</f>
        <v/>
      </c>
      <c r="E198" s="158" t="str">
        <f>IF(LEN(Vendor!O40)&lt;1,"",Vendor!O40)</f>
        <v/>
      </c>
      <c r="F198" s="339"/>
      <c r="G198" s="333"/>
      <c r="H198" s="333"/>
      <c r="I198" s="340"/>
      <c r="J198" s="349"/>
      <c r="K198" s="350"/>
      <c r="L198" s="350"/>
      <c r="M198" s="351"/>
      <c r="N198" s="321"/>
      <c r="O198" s="322"/>
      <c r="P198" s="322"/>
      <c r="Q198" s="323"/>
    </row>
    <row r="199" spans="1:17" ht="6" customHeight="1" x14ac:dyDescent="0.3">
      <c r="B199" s="352"/>
      <c r="C199" s="353"/>
      <c r="D199" s="353"/>
      <c r="E199" s="354"/>
      <c r="F199" s="339"/>
      <c r="G199" s="333"/>
      <c r="H199" s="333"/>
      <c r="I199" s="340"/>
      <c r="J199" s="355"/>
      <c r="K199" s="356"/>
      <c r="L199" s="356"/>
      <c r="M199" s="357"/>
      <c r="N199" s="324"/>
      <c r="O199" s="325"/>
      <c r="P199" s="325"/>
      <c r="Q199" s="326"/>
    </row>
    <row r="200" spans="1:17" ht="18" customHeight="1" x14ac:dyDescent="0.3">
      <c r="B200" s="358" t="s">
        <v>26</v>
      </c>
      <c r="C200" s="359"/>
      <c r="D200" s="359"/>
      <c r="E200" s="360"/>
      <c r="F200" s="339"/>
      <c r="G200" s="333"/>
      <c r="H200" s="333"/>
      <c r="I200" s="340"/>
      <c r="J200" s="361" t="s">
        <v>140</v>
      </c>
      <c r="K200" s="362"/>
      <c r="L200" s="362"/>
      <c r="M200" s="363"/>
      <c r="N200" s="324"/>
      <c r="O200" s="325"/>
      <c r="P200" s="325"/>
      <c r="Q200" s="326"/>
    </row>
    <row r="201" spans="1:17" ht="18" customHeight="1" thickBot="1" x14ac:dyDescent="0.35">
      <c r="B201" s="364" t="str">
        <f>IF(LEN(Vendor!K40)&lt;1,"",Vendor!K40)</f>
        <v/>
      </c>
      <c r="C201" s="365"/>
      <c r="D201" s="365"/>
      <c r="E201" s="366"/>
      <c r="F201" s="341"/>
      <c r="G201" s="342"/>
      <c r="H201" s="342"/>
      <c r="I201" s="343"/>
      <c r="J201" s="367"/>
      <c r="K201" s="368"/>
      <c r="L201" s="368"/>
      <c r="M201" s="369"/>
      <c r="N201" s="327"/>
      <c r="O201" s="328"/>
      <c r="P201" s="328"/>
      <c r="Q201" s="329"/>
    </row>
    <row r="202" spans="1:17" ht="19.95" customHeight="1" thickBot="1" x14ac:dyDescent="0.35">
      <c r="B202" s="334"/>
      <c r="C202" s="334"/>
      <c r="D202" s="334"/>
      <c r="E202" s="334"/>
      <c r="F202" s="334"/>
      <c r="G202" s="334"/>
      <c r="H202" s="334"/>
      <c r="I202" s="334"/>
      <c r="J202" s="334"/>
      <c r="K202" s="334"/>
      <c r="L202" s="334"/>
      <c r="M202" s="334"/>
    </row>
    <row r="203" spans="1:17" ht="18" customHeight="1" thickBot="1" x14ac:dyDescent="0.35">
      <c r="B203" s="335" t="s">
        <v>22</v>
      </c>
      <c r="C203" s="336"/>
      <c r="D203" s="155" t="s">
        <v>118</v>
      </c>
      <c r="E203" s="156" t="s">
        <v>119</v>
      </c>
      <c r="F203" s="337"/>
      <c r="G203" s="334"/>
      <c r="H203" s="334"/>
      <c r="I203" s="338"/>
      <c r="J203" s="344" t="s">
        <v>139</v>
      </c>
      <c r="K203" s="345"/>
      <c r="L203" s="345"/>
      <c r="M203" s="346"/>
      <c r="N203" s="330" t="s">
        <v>190</v>
      </c>
      <c r="O203" s="331"/>
      <c r="P203" s="331"/>
      <c r="Q203" s="332"/>
    </row>
    <row r="204" spans="1:17" ht="18" customHeight="1" x14ac:dyDescent="0.3">
      <c r="A204" s="153">
        <f ca="1">OFFSET(A204,-6,0)+1</f>
        <v>41</v>
      </c>
      <c r="B204" s="347" t="str">
        <f ca="1">IF(LEN(INDIRECT("Vendor!E"&amp;A204))&lt;1,"",INDIRECT("Vendor!E"&amp;A204))</f>
        <v/>
      </c>
      <c r="C204" s="348"/>
      <c r="D204" s="157" t="str">
        <f>IF(LEN(Vendor!N41)&lt;1,"",Vendor!N41)</f>
        <v/>
      </c>
      <c r="E204" s="158" t="str">
        <f>IF(LEN(Vendor!O41)&lt;1,"",Vendor!O41)</f>
        <v/>
      </c>
      <c r="F204" s="339"/>
      <c r="G204" s="333"/>
      <c r="H204" s="333"/>
      <c r="I204" s="340"/>
      <c r="J204" s="349"/>
      <c r="K204" s="350"/>
      <c r="L204" s="350"/>
      <c r="M204" s="351"/>
      <c r="N204" s="321"/>
      <c r="O204" s="322"/>
      <c r="P204" s="322"/>
      <c r="Q204" s="323"/>
    </row>
    <row r="205" spans="1:17" ht="6" customHeight="1" x14ac:dyDescent="0.3">
      <c r="B205" s="352"/>
      <c r="C205" s="353"/>
      <c r="D205" s="353"/>
      <c r="E205" s="354"/>
      <c r="F205" s="339"/>
      <c r="G205" s="333"/>
      <c r="H205" s="333"/>
      <c r="I205" s="340"/>
      <c r="J205" s="355"/>
      <c r="K205" s="356"/>
      <c r="L205" s="356"/>
      <c r="M205" s="357"/>
      <c r="N205" s="324"/>
      <c r="O205" s="325"/>
      <c r="P205" s="325"/>
      <c r="Q205" s="326"/>
    </row>
    <row r="206" spans="1:17" ht="18" customHeight="1" x14ac:dyDescent="0.3">
      <c r="B206" s="358" t="s">
        <v>26</v>
      </c>
      <c r="C206" s="359"/>
      <c r="D206" s="359"/>
      <c r="E206" s="360"/>
      <c r="F206" s="339"/>
      <c r="G206" s="333"/>
      <c r="H206" s="333"/>
      <c r="I206" s="340"/>
      <c r="J206" s="361" t="s">
        <v>140</v>
      </c>
      <c r="K206" s="362"/>
      <c r="L206" s="362"/>
      <c r="M206" s="363"/>
      <c r="N206" s="324"/>
      <c r="O206" s="325"/>
      <c r="P206" s="325"/>
      <c r="Q206" s="326"/>
    </row>
    <row r="207" spans="1:17" ht="18" customHeight="1" thickBot="1" x14ac:dyDescent="0.35">
      <c r="B207" s="364" t="str">
        <f>IF(LEN(Vendor!K41)&lt;1,"",Vendor!K41)</f>
        <v/>
      </c>
      <c r="C207" s="365"/>
      <c r="D207" s="365"/>
      <c r="E207" s="366"/>
      <c r="F207" s="341"/>
      <c r="G207" s="342"/>
      <c r="H207" s="342"/>
      <c r="I207" s="343"/>
      <c r="J207" s="367"/>
      <c r="K207" s="368"/>
      <c r="L207" s="368"/>
      <c r="M207" s="369"/>
      <c r="N207" s="327"/>
      <c r="O207" s="328"/>
      <c r="P207" s="328"/>
      <c r="Q207" s="329"/>
    </row>
    <row r="208" spans="1:17" ht="19.95" customHeight="1" thickBot="1" x14ac:dyDescent="0.35">
      <c r="B208" s="334"/>
      <c r="C208" s="334"/>
      <c r="D208" s="334"/>
      <c r="E208" s="334"/>
      <c r="F208" s="334"/>
      <c r="G208" s="334"/>
      <c r="H208" s="334"/>
      <c r="I208" s="334"/>
      <c r="J208" s="334"/>
      <c r="K208" s="334"/>
      <c r="L208" s="334"/>
      <c r="M208" s="334"/>
    </row>
    <row r="209" spans="1:17" ht="18" customHeight="1" thickBot="1" x14ac:dyDescent="0.35">
      <c r="B209" s="335" t="s">
        <v>22</v>
      </c>
      <c r="C209" s="336"/>
      <c r="D209" s="155" t="s">
        <v>118</v>
      </c>
      <c r="E209" s="156" t="s">
        <v>119</v>
      </c>
      <c r="F209" s="337"/>
      <c r="G209" s="334"/>
      <c r="H209" s="334"/>
      <c r="I209" s="338"/>
      <c r="J209" s="344" t="s">
        <v>139</v>
      </c>
      <c r="K209" s="345"/>
      <c r="L209" s="345"/>
      <c r="M209" s="346"/>
      <c r="N209" s="330" t="s">
        <v>190</v>
      </c>
      <c r="O209" s="331"/>
      <c r="P209" s="331"/>
      <c r="Q209" s="332"/>
    </row>
    <row r="210" spans="1:17" ht="18" customHeight="1" x14ac:dyDescent="0.3">
      <c r="A210" s="153">
        <f ca="1">OFFSET(A210,-6,0)+1</f>
        <v>42</v>
      </c>
      <c r="B210" s="347" t="str">
        <f ca="1">IF(LEN(INDIRECT("Vendor!E"&amp;A210))&lt;1,"",INDIRECT("Vendor!E"&amp;A210))</f>
        <v/>
      </c>
      <c r="C210" s="348"/>
      <c r="D210" s="157" t="str">
        <f>IF(LEN(Vendor!N42)&lt;1,"",Vendor!N42)</f>
        <v/>
      </c>
      <c r="E210" s="158" t="str">
        <f>IF(LEN(Vendor!O42)&lt;1,"",Vendor!O42)</f>
        <v/>
      </c>
      <c r="F210" s="339"/>
      <c r="G210" s="333"/>
      <c r="H210" s="333"/>
      <c r="I210" s="340"/>
      <c r="J210" s="349"/>
      <c r="K210" s="350"/>
      <c r="L210" s="350"/>
      <c r="M210" s="351"/>
      <c r="N210" s="321"/>
      <c r="O210" s="322"/>
      <c r="P210" s="322"/>
      <c r="Q210" s="323"/>
    </row>
    <row r="211" spans="1:17" ht="6" customHeight="1" x14ac:dyDescent="0.3">
      <c r="B211" s="352"/>
      <c r="C211" s="353"/>
      <c r="D211" s="353"/>
      <c r="E211" s="354"/>
      <c r="F211" s="339"/>
      <c r="G211" s="333"/>
      <c r="H211" s="333"/>
      <c r="I211" s="340"/>
      <c r="J211" s="355"/>
      <c r="K211" s="356"/>
      <c r="L211" s="356"/>
      <c r="M211" s="357"/>
      <c r="N211" s="324"/>
      <c r="O211" s="325"/>
      <c r="P211" s="325"/>
      <c r="Q211" s="326"/>
    </row>
    <row r="212" spans="1:17" ht="18" customHeight="1" x14ac:dyDescent="0.3">
      <c r="B212" s="358" t="s">
        <v>26</v>
      </c>
      <c r="C212" s="359"/>
      <c r="D212" s="359"/>
      <c r="E212" s="360"/>
      <c r="F212" s="339"/>
      <c r="G212" s="333"/>
      <c r="H212" s="333"/>
      <c r="I212" s="340"/>
      <c r="J212" s="361" t="s">
        <v>140</v>
      </c>
      <c r="K212" s="362"/>
      <c r="L212" s="362"/>
      <c r="M212" s="363"/>
      <c r="N212" s="324"/>
      <c r="O212" s="325"/>
      <c r="P212" s="325"/>
      <c r="Q212" s="326"/>
    </row>
    <row r="213" spans="1:17" ht="18" customHeight="1" thickBot="1" x14ac:dyDescent="0.35">
      <c r="B213" s="364" t="str">
        <f>IF(LEN(Vendor!K42)&lt;1,"",Vendor!K42)</f>
        <v/>
      </c>
      <c r="C213" s="365"/>
      <c r="D213" s="365"/>
      <c r="E213" s="366"/>
      <c r="F213" s="341"/>
      <c r="G213" s="342"/>
      <c r="H213" s="342"/>
      <c r="I213" s="343"/>
      <c r="J213" s="367"/>
      <c r="K213" s="368"/>
      <c r="L213" s="368"/>
      <c r="M213" s="369"/>
      <c r="N213" s="327"/>
      <c r="O213" s="328"/>
      <c r="P213" s="328"/>
      <c r="Q213" s="329"/>
    </row>
    <row r="214" spans="1:17" ht="13.5" customHeight="1" thickBot="1" x14ac:dyDescent="0.35">
      <c r="B214" s="334"/>
      <c r="C214" s="334"/>
      <c r="D214" s="334"/>
      <c r="E214" s="334"/>
      <c r="F214" s="334"/>
      <c r="G214" s="334"/>
      <c r="H214" s="334"/>
      <c r="I214" s="334"/>
      <c r="J214" s="334"/>
      <c r="K214" s="334"/>
      <c r="L214" s="334"/>
      <c r="M214" s="334"/>
    </row>
    <row r="215" spans="1:17" ht="18" customHeight="1" thickBot="1" x14ac:dyDescent="0.35">
      <c r="B215" s="335" t="s">
        <v>22</v>
      </c>
      <c r="C215" s="336"/>
      <c r="D215" s="155" t="s">
        <v>118</v>
      </c>
      <c r="E215" s="156" t="s">
        <v>119</v>
      </c>
      <c r="F215" s="337"/>
      <c r="G215" s="334"/>
      <c r="H215" s="334"/>
      <c r="I215" s="338"/>
      <c r="J215" s="344" t="s">
        <v>139</v>
      </c>
      <c r="K215" s="345"/>
      <c r="L215" s="345"/>
      <c r="M215" s="346"/>
      <c r="N215" s="330" t="s">
        <v>190</v>
      </c>
      <c r="O215" s="331"/>
      <c r="P215" s="331"/>
      <c r="Q215" s="332"/>
    </row>
    <row r="216" spans="1:17" ht="18" customHeight="1" x14ac:dyDescent="0.3">
      <c r="A216" s="153">
        <f ca="1">OFFSET(A216,-6,0)+1</f>
        <v>43</v>
      </c>
      <c r="B216" s="347" t="str">
        <f ca="1">IF(LEN(INDIRECT("Vendor!E"&amp;A216))&lt;1,"",INDIRECT("Vendor!E"&amp;A216))</f>
        <v/>
      </c>
      <c r="C216" s="348"/>
      <c r="D216" s="157" t="str">
        <f>IF(LEN(Vendor!N43)&lt;1,"",Vendor!N43)</f>
        <v/>
      </c>
      <c r="E216" s="158" t="str">
        <f>IF(LEN(Vendor!O43)&lt;1,"",Vendor!O43)</f>
        <v/>
      </c>
      <c r="F216" s="339"/>
      <c r="G216" s="333"/>
      <c r="H216" s="333"/>
      <c r="I216" s="340"/>
      <c r="J216" s="349"/>
      <c r="K216" s="350"/>
      <c r="L216" s="350"/>
      <c r="M216" s="351"/>
      <c r="N216" s="321"/>
      <c r="O216" s="322"/>
      <c r="P216" s="322"/>
      <c r="Q216" s="323"/>
    </row>
    <row r="217" spans="1:17" ht="6" customHeight="1" x14ac:dyDescent="0.3">
      <c r="B217" s="352"/>
      <c r="C217" s="353"/>
      <c r="D217" s="353"/>
      <c r="E217" s="354"/>
      <c r="F217" s="339"/>
      <c r="G217" s="333"/>
      <c r="H217" s="333"/>
      <c r="I217" s="340"/>
      <c r="J217" s="355"/>
      <c r="K217" s="356"/>
      <c r="L217" s="356"/>
      <c r="M217" s="357"/>
      <c r="N217" s="324"/>
      <c r="O217" s="325"/>
      <c r="P217" s="325"/>
      <c r="Q217" s="326"/>
    </row>
    <row r="218" spans="1:17" ht="18" customHeight="1" x14ac:dyDescent="0.3">
      <c r="B218" s="358" t="s">
        <v>26</v>
      </c>
      <c r="C218" s="359"/>
      <c r="D218" s="359"/>
      <c r="E218" s="360"/>
      <c r="F218" s="339"/>
      <c r="G218" s="333"/>
      <c r="H218" s="333"/>
      <c r="I218" s="340"/>
      <c r="J218" s="361" t="s">
        <v>140</v>
      </c>
      <c r="K218" s="362"/>
      <c r="L218" s="362"/>
      <c r="M218" s="363"/>
      <c r="N218" s="324"/>
      <c r="O218" s="325"/>
      <c r="P218" s="325"/>
      <c r="Q218" s="326"/>
    </row>
    <row r="219" spans="1:17" ht="18" customHeight="1" thickBot="1" x14ac:dyDescent="0.35">
      <c r="B219" s="364" t="str">
        <f>IF(LEN(Vendor!K43)&lt;1,"",Vendor!K43)</f>
        <v/>
      </c>
      <c r="C219" s="365"/>
      <c r="D219" s="365"/>
      <c r="E219" s="366"/>
      <c r="F219" s="341"/>
      <c r="G219" s="342"/>
      <c r="H219" s="342"/>
      <c r="I219" s="343"/>
      <c r="J219" s="367"/>
      <c r="K219" s="368"/>
      <c r="L219" s="368"/>
      <c r="M219" s="369"/>
      <c r="N219" s="327"/>
      <c r="O219" s="328"/>
      <c r="P219" s="328"/>
      <c r="Q219" s="329"/>
    </row>
    <row r="220" spans="1:17" ht="19.95" customHeight="1" thickBot="1" x14ac:dyDescent="0.35">
      <c r="B220" s="334"/>
      <c r="C220" s="334"/>
      <c r="D220" s="334"/>
      <c r="E220" s="334"/>
      <c r="F220" s="334"/>
      <c r="G220" s="334"/>
      <c r="H220" s="334"/>
      <c r="I220" s="334"/>
      <c r="J220" s="334"/>
      <c r="K220" s="334"/>
      <c r="L220" s="334"/>
      <c r="M220" s="334"/>
    </row>
    <row r="221" spans="1:17" ht="18" customHeight="1" thickBot="1" x14ac:dyDescent="0.35">
      <c r="B221" s="335" t="s">
        <v>22</v>
      </c>
      <c r="C221" s="336"/>
      <c r="D221" s="155" t="s">
        <v>118</v>
      </c>
      <c r="E221" s="156" t="s">
        <v>119</v>
      </c>
      <c r="F221" s="337"/>
      <c r="G221" s="334"/>
      <c r="H221" s="334"/>
      <c r="I221" s="338"/>
      <c r="J221" s="344" t="s">
        <v>139</v>
      </c>
      <c r="K221" s="345"/>
      <c r="L221" s="345"/>
      <c r="M221" s="346"/>
      <c r="N221" s="330" t="s">
        <v>190</v>
      </c>
      <c r="O221" s="331"/>
      <c r="P221" s="331"/>
      <c r="Q221" s="332"/>
    </row>
    <row r="222" spans="1:17" ht="18" customHeight="1" x14ac:dyDescent="0.3">
      <c r="A222" s="153">
        <f ca="1">OFFSET(A222,-6,0)+1</f>
        <v>44</v>
      </c>
      <c r="B222" s="347" t="str">
        <f ca="1">IF(LEN(INDIRECT("Vendor!E"&amp;A222))&lt;1,"",INDIRECT("Vendor!E"&amp;A222))</f>
        <v/>
      </c>
      <c r="C222" s="348"/>
      <c r="D222" s="157" t="str">
        <f>IF(LEN(Vendor!N44)&lt;1,"",Vendor!N44)</f>
        <v/>
      </c>
      <c r="E222" s="158" t="str">
        <f>IF(LEN(Vendor!O44)&lt;1,"",Vendor!O44)</f>
        <v/>
      </c>
      <c r="F222" s="339"/>
      <c r="G222" s="333"/>
      <c r="H222" s="333"/>
      <c r="I222" s="340"/>
      <c r="J222" s="349"/>
      <c r="K222" s="350"/>
      <c r="L222" s="350"/>
      <c r="M222" s="351"/>
      <c r="N222" s="321"/>
      <c r="O222" s="322"/>
      <c r="P222" s="322"/>
      <c r="Q222" s="323"/>
    </row>
    <row r="223" spans="1:17" ht="6" customHeight="1" x14ac:dyDescent="0.3">
      <c r="B223" s="352"/>
      <c r="C223" s="353"/>
      <c r="D223" s="353"/>
      <c r="E223" s="354"/>
      <c r="F223" s="339"/>
      <c r="G223" s="333"/>
      <c r="H223" s="333"/>
      <c r="I223" s="340"/>
      <c r="J223" s="355"/>
      <c r="K223" s="356"/>
      <c r="L223" s="356"/>
      <c r="M223" s="357"/>
      <c r="N223" s="324"/>
      <c r="O223" s="325"/>
      <c r="P223" s="325"/>
      <c r="Q223" s="326"/>
    </row>
    <row r="224" spans="1:17" ht="18" customHeight="1" x14ac:dyDescent="0.3">
      <c r="B224" s="358" t="s">
        <v>26</v>
      </c>
      <c r="C224" s="359"/>
      <c r="D224" s="359"/>
      <c r="E224" s="360"/>
      <c r="F224" s="339"/>
      <c r="G224" s="333"/>
      <c r="H224" s="333"/>
      <c r="I224" s="340"/>
      <c r="J224" s="361" t="s">
        <v>140</v>
      </c>
      <c r="K224" s="362"/>
      <c r="L224" s="362"/>
      <c r="M224" s="363"/>
      <c r="N224" s="324"/>
      <c r="O224" s="325"/>
      <c r="P224" s="325"/>
      <c r="Q224" s="326"/>
    </row>
    <row r="225" spans="1:17" ht="18" customHeight="1" thickBot="1" x14ac:dyDescent="0.35">
      <c r="B225" s="364" t="str">
        <f>IF(LEN(Vendor!K44)&lt;1,"",Vendor!K44)</f>
        <v/>
      </c>
      <c r="C225" s="365"/>
      <c r="D225" s="365"/>
      <c r="E225" s="366"/>
      <c r="F225" s="341"/>
      <c r="G225" s="342"/>
      <c r="H225" s="342"/>
      <c r="I225" s="343"/>
      <c r="J225" s="367"/>
      <c r="K225" s="368"/>
      <c r="L225" s="368"/>
      <c r="M225" s="369"/>
      <c r="N225" s="327"/>
      <c r="O225" s="328"/>
      <c r="P225" s="328"/>
      <c r="Q225" s="329"/>
    </row>
    <row r="226" spans="1:17" ht="19.95" customHeight="1" thickBot="1" x14ac:dyDescent="0.35">
      <c r="B226" s="334"/>
      <c r="C226" s="334"/>
      <c r="D226" s="334"/>
      <c r="E226" s="334"/>
      <c r="F226" s="334"/>
      <c r="G226" s="334"/>
      <c r="H226" s="334"/>
      <c r="I226" s="334"/>
      <c r="J226" s="334"/>
      <c r="K226" s="334"/>
      <c r="L226" s="334"/>
      <c r="M226" s="334"/>
    </row>
    <row r="227" spans="1:17" ht="18" customHeight="1" thickBot="1" x14ac:dyDescent="0.35">
      <c r="B227" s="335" t="s">
        <v>22</v>
      </c>
      <c r="C227" s="336"/>
      <c r="D227" s="155" t="s">
        <v>118</v>
      </c>
      <c r="E227" s="156" t="s">
        <v>119</v>
      </c>
      <c r="F227" s="337"/>
      <c r="G227" s="334"/>
      <c r="H227" s="334"/>
      <c r="I227" s="338"/>
      <c r="J227" s="344" t="s">
        <v>139</v>
      </c>
      <c r="K227" s="345"/>
      <c r="L227" s="345"/>
      <c r="M227" s="346"/>
      <c r="N227" s="330" t="s">
        <v>190</v>
      </c>
      <c r="O227" s="331"/>
      <c r="P227" s="331"/>
      <c r="Q227" s="332"/>
    </row>
    <row r="228" spans="1:17" ht="18" customHeight="1" x14ac:dyDescent="0.3">
      <c r="A228" s="153">
        <f ca="1">OFFSET(A228,-6,0)+1</f>
        <v>45</v>
      </c>
      <c r="B228" s="347" t="str">
        <f ca="1">IF(LEN(INDIRECT("Vendor!E"&amp;A228))&lt;1,"",INDIRECT("Vendor!E"&amp;A228))</f>
        <v/>
      </c>
      <c r="C228" s="348"/>
      <c r="D228" s="157" t="str">
        <f>IF(LEN(Vendor!N45)&lt;1,"",Vendor!N45)</f>
        <v/>
      </c>
      <c r="E228" s="158" t="str">
        <f>IF(LEN(Vendor!O45)&lt;1,"",Vendor!O45)</f>
        <v/>
      </c>
      <c r="F228" s="339"/>
      <c r="G228" s="333"/>
      <c r="H228" s="333"/>
      <c r="I228" s="340"/>
      <c r="J228" s="349"/>
      <c r="K228" s="350"/>
      <c r="L228" s="350"/>
      <c r="M228" s="351"/>
      <c r="N228" s="321"/>
      <c r="O228" s="322"/>
      <c r="P228" s="322"/>
      <c r="Q228" s="323"/>
    </row>
    <row r="229" spans="1:17" ht="6" customHeight="1" x14ac:dyDescent="0.3">
      <c r="B229" s="352"/>
      <c r="C229" s="353"/>
      <c r="D229" s="353"/>
      <c r="E229" s="354"/>
      <c r="F229" s="339"/>
      <c r="G229" s="333"/>
      <c r="H229" s="333"/>
      <c r="I229" s="340"/>
      <c r="J229" s="355"/>
      <c r="K229" s="356"/>
      <c r="L229" s="356"/>
      <c r="M229" s="357"/>
      <c r="N229" s="324"/>
      <c r="O229" s="325"/>
      <c r="P229" s="325"/>
      <c r="Q229" s="326"/>
    </row>
    <row r="230" spans="1:17" ht="18" customHeight="1" x14ac:dyDescent="0.3">
      <c r="B230" s="358" t="s">
        <v>26</v>
      </c>
      <c r="C230" s="359"/>
      <c r="D230" s="359"/>
      <c r="E230" s="360"/>
      <c r="F230" s="339"/>
      <c r="G230" s="333"/>
      <c r="H230" s="333"/>
      <c r="I230" s="340"/>
      <c r="J230" s="361" t="s">
        <v>140</v>
      </c>
      <c r="K230" s="362"/>
      <c r="L230" s="362"/>
      <c r="M230" s="363"/>
      <c r="N230" s="324"/>
      <c r="O230" s="325"/>
      <c r="P230" s="325"/>
      <c r="Q230" s="326"/>
    </row>
    <row r="231" spans="1:17" ht="18" customHeight="1" thickBot="1" x14ac:dyDescent="0.35">
      <c r="B231" s="364" t="str">
        <f>IF(LEN(Vendor!K45)&lt;1,"",Vendor!K45)</f>
        <v/>
      </c>
      <c r="C231" s="365"/>
      <c r="D231" s="365"/>
      <c r="E231" s="366"/>
      <c r="F231" s="341"/>
      <c r="G231" s="342"/>
      <c r="H231" s="342"/>
      <c r="I231" s="343"/>
      <c r="J231" s="367"/>
      <c r="K231" s="368"/>
      <c r="L231" s="368"/>
      <c r="M231" s="369"/>
      <c r="N231" s="327"/>
      <c r="O231" s="328"/>
      <c r="P231" s="328"/>
      <c r="Q231" s="329"/>
    </row>
    <row r="232" spans="1:17" ht="19.95" customHeight="1" thickBot="1" x14ac:dyDescent="0.35">
      <c r="B232" s="334"/>
      <c r="C232" s="334"/>
      <c r="D232" s="334"/>
      <c r="E232" s="334"/>
      <c r="F232" s="334"/>
      <c r="G232" s="334"/>
      <c r="H232" s="334"/>
      <c r="I232" s="334"/>
      <c r="J232" s="334"/>
      <c r="K232" s="334"/>
      <c r="L232" s="334"/>
      <c r="M232" s="334"/>
    </row>
    <row r="233" spans="1:17" ht="18" customHeight="1" thickBot="1" x14ac:dyDescent="0.35">
      <c r="B233" s="335" t="s">
        <v>22</v>
      </c>
      <c r="C233" s="336"/>
      <c r="D233" s="155" t="s">
        <v>118</v>
      </c>
      <c r="E233" s="156" t="s">
        <v>119</v>
      </c>
      <c r="F233" s="337"/>
      <c r="G233" s="334"/>
      <c r="H233" s="334"/>
      <c r="I233" s="338"/>
      <c r="J233" s="344" t="s">
        <v>139</v>
      </c>
      <c r="K233" s="345"/>
      <c r="L233" s="345"/>
      <c r="M233" s="346"/>
      <c r="N233" s="330" t="s">
        <v>190</v>
      </c>
      <c r="O233" s="331"/>
      <c r="P233" s="331"/>
      <c r="Q233" s="332"/>
    </row>
    <row r="234" spans="1:17" ht="18" customHeight="1" x14ac:dyDescent="0.3">
      <c r="A234" s="153">
        <f ca="1">OFFSET(A234,-6,0)+1</f>
        <v>46</v>
      </c>
      <c r="B234" s="347" t="str">
        <f ca="1">IF(LEN(INDIRECT("Vendor!E"&amp;A234))&lt;1,"",INDIRECT("Vendor!E"&amp;A234))</f>
        <v/>
      </c>
      <c r="C234" s="348"/>
      <c r="D234" s="157" t="str">
        <f>IF(LEN(Vendor!N46)&lt;1,"",Vendor!N46)</f>
        <v/>
      </c>
      <c r="E234" s="158" t="str">
        <f>IF(LEN(Vendor!O46)&lt;1,"",Vendor!O46)</f>
        <v/>
      </c>
      <c r="F234" s="339"/>
      <c r="G234" s="333"/>
      <c r="H234" s="333"/>
      <c r="I234" s="340"/>
      <c r="J234" s="349"/>
      <c r="K234" s="350"/>
      <c r="L234" s="350"/>
      <c r="M234" s="351"/>
      <c r="N234" s="321"/>
      <c r="O234" s="322"/>
      <c r="P234" s="322"/>
      <c r="Q234" s="323"/>
    </row>
    <row r="235" spans="1:17" ht="6" customHeight="1" x14ac:dyDescent="0.3">
      <c r="B235" s="352"/>
      <c r="C235" s="353"/>
      <c r="D235" s="353"/>
      <c r="E235" s="354"/>
      <c r="F235" s="339"/>
      <c r="G235" s="333"/>
      <c r="H235" s="333"/>
      <c r="I235" s="340"/>
      <c r="J235" s="355"/>
      <c r="K235" s="356"/>
      <c r="L235" s="356"/>
      <c r="M235" s="357"/>
      <c r="N235" s="324"/>
      <c r="O235" s="325"/>
      <c r="P235" s="325"/>
      <c r="Q235" s="326"/>
    </row>
    <row r="236" spans="1:17" ht="18" customHeight="1" x14ac:dyDescent="0.3">
      <c r="B236" s="358" t="s">
        <v>26</v>
      </c>
      <c r="C236" s="359"/>
      <c r="D236" s="359"/>
      <c r="E236" s="360"/>
      <c r="F236" s="339"/>
      <c r="G236" s="333"/>
      <c r="H236" s="333"/>
      <c r="I236" s="340"/>
      <c r="J236" s="361" t="s">
        <v>140</v>
      </c>
      <c r="K236" s="362"/>
      <c r="L236" s="362"/>
      <c r="M236" s="363"/>
      <c r="N236" s="324"/>
      <c r="O236" s="325"/>
      <c r="P236" s="325"/>
      <c r="Q236" s="326"/>
    </row>
    <row r="237" spans="1:17" ht="18" customHeight="1" thickBot="1" x14ac:dyDescent="0.35">
      <c r="B237" s="364" t="str">
        <f>IF(LEN(Vendor!K46)&lt;1,"",Vendor!K46)</f>
        <v/>
      </c>
      <c r="C237" s="365"/>
      <c r="D237" s="365"/>
      <c r="E237" s="366"/>
      <c r="F237" s="341"/>
      <c r="G237" s="342"/>
      <c r="H237" s="342"/>
      <c r="I237" s="343"/>
      <c r="J237" s="367"/>
      <c r="K237" s="368"/>
      <c r="L237" s="368"/>
      <c r="M237" s="369"/>
      <c r="N237" s="327"/>
      <c r="O237" s="328"/>
      <c r="P237" s="328"/>
      <c r="Q237" s="329"/>
    </row>
    <row r="238" spans="1:17" ht="19.95" customHeight="1" thickBot="1" x14ac:dyDescent="0.35">
      <c r="B238" s="334"/>
      <c r="C238" s="334"/>
      <c r="D238" s="334"/>
      <c r="E238" s="334"/>
      <c r="F238" s="334"/>
      <c r="G238" s="334"/>
      <c r="H238" s="334"/>
      <c r="I238" s="334"/>
      <c r="J238" s="334"/>
      <c r="K238" s="334"/>
      <c r="L238" s="334"/>
      <c r="M238" s="334"/>
    </row>
    <row r="239" spans="1:17" ht="18" customHeight="1" thickBot="1" x14ac:dyDescent="0.35">
      <c r="B239" s="335" t="s">
        <v>22</v>
      </c>
      <c r="C239" s="336"/>
      <c r="D239" s="155" t="s">
        <v>118</v>
      </c>
      <c r="E239" s="156" t="s">
        <v>119</v>
      </c>
      <c r="F239" s="337"/>
      <c r="G239" s="334"/>
      <c r="H239" s="334"/>
      <c r="I239" s="338"/>
      <c r="J239" s="344" t="s">
        <v>139</v>
      </c>
      <c r="K239" s="345"/>
      <c r="L239" s="345"/>
      <c r="M239" s="346"/>
      <c r="N239" s="330" t="s">
        <v>190</v>
      </c>
      <c r="O239" s="331"/>
      <c r="P239" s="331"/>
      <c r="Q239" s="332"/>
    </row>
    <row r="240" spans="1:17" ht="18" customHeight="1" x14ac:dyDescent="0.3">
      <c r="A240" s="153">
        <f ca="1">OFFSET(A240,-6,0)+1</f>
        <v>47</v>
      </c>
      <c r="B240" s="347" t="str">
        <f ca="1">IF(LEN(INDIRECT("Vendor!E"&amp;A240))&lt;1,"",INDIRECT("Vendor!E"&amp;A240))</f>
        <v/>
      </c>
      <c r="C240" s="348"/>
      <c r="D240" s="157" t="str">
        <f>IF(LEN(Vendor!N47)&lt;1,"",Vendor!N47)</f>
        <v/>
      </c>
      <c r="E240" s="158" t="str">
        <f>IF(LEN(Vendor!O47)&lt;1,"",Vendor!O47)</f>
        <v/>
      </c>
      <c r="F240" s="339"/>
      <c r="G240" s="333"/>
      <c r="H240" s="333"/>
      <c r="I240" s="340"/>
      <c r="J240" s="349"/>
      <c r="K240" s="350"/>
      <c r="L240" s="350"/>
      <c r="M240" s="351"/>
      <c r="N240" s="321"/>
      <c r="O240" s="322"/>
      <c r="P240" s="322"/>
      <c r="Q240" s="323"/>
    </row>
    <row r="241" spans="1:17" ht="6" customHeight="1" x14ac:dyDescent="0.3">
      <c r="B241" s="352"/>
      <c r="C241" s="353"/>
      <c r="D241" s="353"/>
      <c r="E241" s="354"/>
      <c r="F241" s="339"/>
      <c r="G241" s="333"/>
      <c r="H241" s="333"/>
      <c r="I241" s="340"/>
      <c r="J241" s="355"/>
      <c r="K241" s="356"/>
      <c r="L241" s="356"/>
      <c r="M241" s="357"/>
      <c r="N241" s="324"/>
      <c r="O241" s="325"/>
      <c r="P241" s="325"/>
      <c r="Q241" s="326"/>
    </row>
    <row r="242" spans="1:17" ht="18" customHeight="1" x14ac:dyDescent="0.3">
      <c r="B242" s="358" t="s">
        <v>26</v>
      </c>
      <c r="C242" s="359"/>
      <c r="D242" s="359"/>
      <c r="E242" s="360"/>
      <c r="F242" s="339"/>
      <c r="G242" s="333"/>
      <c r="H242" s="333"/>
      <c r="I242" s="340"/>
      <c r="J242" s="361" t="s">
        <v>140</v>
      </c>
      <c r="K242" s="362"/>
      <c r="L242" s="362"/>
      <c r="M242" s="363"/>
      <c r="N242" s="324"/>
      <c r="O242" s="325"/>
      <c r="P242" s="325"/>
      <c r="Q242" s="326"/>
    </row>
    <row r="243" spans="1:17" ht="18" customHeight="1" thickBot="1" x14ac:dyDescent="0.35">
      <c r="B243" s="364" t="str">
        <f>IF(LEN(Vendor!K47)&lt;1,"",Vendor!K47)</f>
        <v/>
      </c>
      <c r="C243" s="365"/>
      <c r="D243" s="365"/>
      <c r="E243" s="366"/>
      <c r="F243" s="341"/>
      <c r="G243" s="342"/>
      <c r="H243" s="342"/>
      <c r="I243" s="343"/>
      <c r="J243" s="367"/>
      <c r="K243" s="368"/>
      <c r="L243" s="368"/>
      <c r="M243" s="369"/>
      <c r="N243" s="327"/>
      <c r="O243" s="328"/>
      <c r="P243" s="328"/>
      <c r="Q243" s="329"/>
    </row>
    <row r="244" spans="1:17" ht="19.95" customHeight="1" thickBot="1" x14ac:dyDescent="0.35">
      <c r="B244" s="334"/>
      <c r="C244" s="334"/>
      <c r="D244" s="334"/>
      <c r="E244" s="334"/>
      <c r="F244" s="334"/>
      <c r="G244" s="334"/>
      <c r="H244" s="334"/>
      <c r="I244" s="334"/>
      <c r="J244" s="334"/>
      <c r="K244" s="334"/>
      <c r="L244" s="334"/>
      <c r="M244" s="334"/>
    </row>
    <row r="245" spans="1:17" ht="18" customHeight="1" thickBot="1" x14ac:dyDescent="0.35">
      <c r="B245" s="335" t="s">
        <v>22</v>
      </c>
      <c r="C245" s="336"/>
      <c r="D245" s="155" t="s">
        <v>118</v>
      </c>
      <c r="E245" s="156" t="s">
        <v>119</v>
      </c>
      <c r="F245" s="337"/>
      <c r="G245" s="334"/>
      <c r="H245" s="334"/>
      <c r="I245" s="338"/>
      <c r="J245" s="344" t="s">
        <v>139</v>
      </c>
      <c r="K245" s="345"/>
      <c r="L245" s="345"/>
      <c r="M245" s="346"/>
      <c r="N245" s="330" t="s">
        <v>190</v>
      </c>
      <c r="O245" s="331"/>
      <c r="P245" s="331"/>
      <c r="Q245" s="332"/>
    </row>
    <row r="246" spans="1:17" ht="18" customHeight="1" x14ac:dyDescent="0.3">
      <c r="A246" s="153">
        <f ca="1">OFFSET(A246,-6,0)+1</f>
        <v>48</v>
      </c>
      <c r="B246" s="347" t="str">
        <f ca="1">IF(LEN(INDIRECT("Vendor!E"&amp;A246))&lt;1,"",INDIRECT("Vendor!E"&amp;A246))</f>
        <v/>
      </c>
      <c r="C246" s="348"/>
      <c r="D246" s="157" t="str">
        <f>IF(LEN(Vendor!N48)&lt;1,"",Vendor!N48)</f>
        <v/>
      </c>
      <c r="E246" s="158" t="str">
        <f>IF(LEN(Vendor!O48)&lt;1,"",Vendor!O48)</f>
        <v/>
      </c>
      <c r="F246" s="339"/>
      <c r="G246" s="333"/>
      <c r="H246" s="333"/>
      <c r="I246" s="340"/>
      <c r="J246" s="349"/>
      <c r="K246" s="350"/>
      <c r="L246" s="350"/>
      <c r="M246" s="351"/>
      <c r="N246" s="321"/>
      <c r="O246" s="322"/>
      <c r="P246" s="322"/>
      <c r="Q246" s="323"/>
    </row>
    <row r="247" spans="1:17" ht="6" customHeight="1" x14ac:dyDescent="0.3">
      <c r="B247" s="352"/>
      <c r="C247" s="353"/>
      <c r="D247" s="353"/>
      <c r="E247" s="354"/>
      <c r="F247" s="339"/>
      <c r="G247" s="333"/>
      <c r="H247" s="333"/>
      <c r="I247" s="340"/>
      <c r="J247" s="355"/>
      <c r="K247" s="356"/>
      <c r="L247" s="356"/>
      <c r="M247" s="357"/>
      <c r="N247" s="324"/>
      <c r="O247" s="325"/>
      <c r="P247" s="325"/>
      <c r="Q247" s="326"/>
    </row>
    <row r="248" spans="1:17" ht="18" customHeight="1" x14ac:dyDescent="0.3">
      <c r="B248" s="358" t="s">
        <v>26</v>
      </c>
      <c r="C248" s="359"/>
      <c r="D248" s="359"/>
      <c r="E248" s="360"/>
      <c r="F248" s="339"/>
      <c r="G248" s="333"/>
      <c r="H248" s="333"/>
      <c r="I248" s="340"/>
      <c r="J248" s="361" t="s">
        <v>140</v>
      </c>
      <c r="K248" s="362"/>
      <c r="L248" s="362"/>
      <c r="M248" s="363"/>
      <c r="N248" s="324"/>
      <c r="O248" s="325"/>
      <c r="P248" s="325"/>
      <c r="Q248" s="326"/>
    </row>
    <row r="249" spans="1:17" ht="18" customHeight="1" thickBot="1" x14ac:dyDescent="0.35">
      <c r="B249" s="364" t="str">
        <f>IF(LEN(Vendor!K48)&lt;1,"",Vendor!K48)</f>
        <v/>
      </c>
      <c r="C249" s="365"/>
      <c r="D249" s="365"/>
      <c r="E249" s="366"/>
      <c r="F249" s="341"/>
      <c r="G249" s="342"/>
      <c r="H249" s="342"/>
      <c r="I249" s="343"/>
      <c r="J249" s="367"/>
      <c r="K249" s="368"/>
      <c r="L249" s="368"/>
      <c r="M249" s="369"/>
      <c r="N249" s="327"/>
      <c r="O249" s="328"/>
      <c r="P249" s="328"/>
      <c r="Q249" s="329"/>
    </row>
    <row r="250" spans="1:17" ht="19.95" customHeight="1" thickBot="1" x14ac:dyDescent="0.35">
      <c r="B250" s="334"/>
      <c r="C250" s="334"/>
      <c r="D250" s="334"/>
      <c r="E250" s="334"/>
      <c r="F250" s="334"/>
      <c r="G250" s="334"/>
      <c r="H250" s="334"/>
      <c r="I250" s="334"/>
      <c r="J250" s="334"/>
      <c r="K250" s="334"/>
      <c r="L250" s="334"/>
      <c r="M250" s="334"/>
    </row>
    <row r="251" spans="1:17" ht="18" customHeight="1" thickBot="1" x14ac:dyDescent="0.35">
      <c r="B251" s="335" t="s">
        <v>22</v>
      </c>
      <c r="C251" s="336"/>
      <c r="D251" s="155" t="s">
        <v>118</v>
      </c>
      <c r="E251" s="156" t="s">
        <v>119</v>
      </c>
      <c r="F251" s="337"/>
      <c r="G251" s="334"/>
      <c r="H251" s="334"/>
      <c r="I251" s="338"/>
      <c r="J251" s="344" t="s">
        <v>139</v>
      </c>
      <c r="K251" s="345"/>
      <c r="L251" s="345"/>
      <c r="M251" s="346"/>
      <c r="N251" s="330" t="s">
        <v>190</v>
      </c>
      <c r="O251" s="331"/>
      <c r="P251" s="331"/>
      <c r="Q251" s="332"/>
    </row>
    <row r="252" spans="1:17" ht="18" customHeight="1" x14ac:dyDescent="0.3">
      <c r="A252" s="153">
        <f ca="1">OFFSET(A252,-6,0)+1</f>
        <v>49</v>
      </c>
      <c r="B252" s="347" t="str">
        <f ca="1">IF(LEN(INDIRECT("Vendor!E"&amp;A252))&lt;1,"",INDIRECT("Vendor!E"&amp;A252))</f>
        <v/>
      </c>
      <c r="C252" s="348"/>
      <c r="D252" s="157" t="str">
        <f>IF(LEN(Vendor!N49)&lt;1,"",Vendor!N49)</f>
        <v/>
      </c>
      <c r="E252" s="158" t="str">
        <f>IF(LEN(Vendor!O49)&lt;1,"",Vendor!O49)</f>
        <v/>
      </c>
      <c r="F252" s="339"/>
      <c r="G252" s="333"/>
      <c r="H252" s="333"/>
      <c r="I252" s="340"/>
      <c r="J252" s="349"/>
      <c r="K252" s="350"/>
      <c r="L252" s="350"/>
      <c r="M252" s="351"/>
      <c r="N252" s="321"/>
      <c r="O252" s="322"/>
      <c r="P252" s="322"/>
      <c r="Q252" s="323"/>
    </row>
    <row r="253" spans="1:17" ht="6" customHeight="1" x14ac:dyDescent="0.3">
      <c r="B253" s="352"/>
      <c r="C253" s="353"/>
      <c r="D253" s="353"/>
      <c r="E253" s="354"/>
      <c r="F253" s="339"/>
      <c r="G253" s="333"/>
      <c r="H253" s="333"/>
      <c r="I253" s="340"/>
      <c r="J253" s="355"/>
      <c r="K253" s="356"/>
      <c r="L253" s="356"/>
      <c r="M253" s="357"/>
      <c r="N253" s="324"/>
      <c r="O253" s="325"/>
      <c r="P253" s="325"/>
      <c r="Q253" s="326"/>
    </row>
    <row r="254" spans="1:17" ht="18" customHeight="1" x14ac:dyDescent="0.3">
      <c r="B254" s="358" t="s">
        <v>26</v>
      </c>
      <c r="C254" s="359"/>
      <c r="D254" s="359"/>
      <c r="E254" s="360"/>
      <c r="F254" s="339"/>
      <c r="G254" s="333"/>
      <c r="H254" s="333"/>
      <c r="I254" s="340"/>
      <c r="J254" s="361" t="s">
        <v>140</v>
      </c>
      <c r="K254" s="362"/>
      <c r="L254" s="362"/>
      <c r="M254" s="363"/>
      <c r="N254" s="324"/>
      <c r="O254" s="325"/>
      <c r="P254" s="325"/>
      <c r="Q254" s="326"/>
    </row>
    <row r="255" spans="1:17" ht="18" customHeight="1" thickBot="1" x14ac:dyDescent="0.35">
      <c r="B255" s="364" t="str">
        <f>IF(LEN(Vendor!K49)&lt;1,"",Vendor!K49)</f>
        <v/>
      </c>
      <c r="C255" s="365"/>
      <c r="D255" s="365"/>
      <c r="E255" s="366"/>
      <c r="F255" s="341"/>
      <c r="G255" s="342"/>
      <c r="H255" s="342"/>
      <c r="I255" s="343"/>
      <c r="J255" s="367"/>
      <c r="K255" s="368"/>
      <c r="L255" s="368"/>
      <c r="M255" s="369"/>
      <c r="N255" s="327"/>
      <c r="O255" s="328"/>
      <c r="P255" s="328"/>
      <c r="Q255" s="329"/>
    </row>
    <row r="256" spans="1:17" ht="19.95" customHeight="1" thickBot="1" x14ac:dyDescent="0.35">
      <c r="B256" s="334"/>
      <c r="C256" s="334"/>
      <c r="D256" s="334"/>
      <c r="E256" s="334"/>
      <c r="F256" s="334"/>
      <c r="G256" s="334"/>
      <c r="H256" s="334"/>
      <c r="I256" s="334"/>
      <c r="J256" s="334"/>
      <c r="K256" s="334"/>
      <c r="L256" s="334"/>
      <c r="M256" s="334"/>
    </row>
    <row r="257" spans="1:17" ht="18" customHeight="1" thickBot="1" x14ac:dyDescent="0.35">
      <c r="B257" s="335" t="s">
        <v>22</v>
      </c>
      <c r="C257" s="336"/>
      <c r="D257" s="155" t="s">
        <v>118</v>
      </c>
      <c r="E257" s="156" t="s">
        <v>119</v>
      </c>
      <c r="F257" s="337"/>
      <c r="G257" s="334"/>
      <c r="H257" s="334"/>
      <c r="I257" s="338"/>
      <c r="J257" s="344" t="s">
        <v>139</v>
      </c>
      <c r="K257" s="345"/>
      <c r="L257" s="345"/>
      <c r="M257" s="346"/>
      <c r="N257" s="330" t="s">
        <v>190</v>
      </c>
      <c r="O257" s="331"/>
      <c r="P257" s="331"/>
      <c r="Q257" s="332"/>
    </row>
    <row r="258" spans="1:17" ht="18" customHeight="1" x14ac:dyDescent="0.3">
      <c r="A258" s="153">
        <f ca="1">OFFSET(A258,-6,0)+1</f>
        <v>50</v>
      </c>
      <c r="B258" s="347" t="str">
        <f ca="1">IF(LEN(INDIRECT("Vendor!E"&amp;A258))&lt;1,"",INDIRECT("Vendor!E"&amp;A258))</f>
        <v/>
      </c>
      <c r="C258" s="348"/>
      <c r="D258" s="157" t="str">
        <f>IF(LEN(Vendor!N50)&lt;1,"",Vendor!N50)</f>
        <v/>
      </c>
      <c r="E258" s="158" t="str">
        <f>IF(LEN(Vendor!O50)&lt;1,"",Vendor!O50)</f>
        <v/>
      </c>
      <c r="F258" s="339"/>
      <c r="G258" s="333"/>
      <c r="H258" s="333"/>
      <c r="I258" s="340"/>
      <c r="J258" s="349"/>
      <c r="K258" s="350"/>
      <c r="L258" s="350"/>
      <c r="M258" s="351"/>
      <c r="N258" s="321"/>
      <c r="O258" s="322"/>
      <c r="P258" s="322"/>
      <c r="Q258" s="323"/>
    </row>
    <row r="259" spans="1:17" ht="6" customHeight="1" x14ac:dyDescent="0.3">
      <c r="B259" s="352"/>
      <c r="C259" s="353"/>
      <c r="D259" s="353"/>
      <c r="E259" s="354"/>
      <c r="F259" s="339"/>
      <c r="G259" s="333"/>
      <c r="H259" s="333"/>
      <c r="I259" s="340"/>
      <c r="J259" s="355"/>
      <c r="K259" s="356"/>
      <c r="L259" s="356"/>
      <c r="M259" s="357"/>
      <c r="N259" s="324"/>
      <c r="O259" s="325"/>
      <c r="P259" s="325"/>
      <c r="Q259" s="326"/>
    </row>
    <row r="260" spans="1:17" ht="18" customHeight="1" x14ac:dyDescent="0.3">
      <c r="B260" s="358" t="s">
        <v>26</v>
      </c>
      <c r="C260" s="359"/>
      <c r="D260" s="359"/>
      <c r="E260" s="360"/>
      <c r="F260" s="339"/>
      <c r="G260" s="333"/>
      <c r="H260" s="333"/>
      <c r="I260" s="340"/>
      <c r="J260" s="361" t="s">
        <v>140</v>
      </c>
      <c r="K260" s="362"/>
      <c r="L260" s="362"/>
      <c r="M260" s="363"/>
      <c r="N260" s="324"/>
      <c r="O260" s="325"/>
      <c r="P260" s="325"/>
      <c r="Q260" s="326"/>
    </row>
    <row r="261" spans="1:17" ht="18" customHeight="1" thickBot="1" x14ac:dyDescent="0.35">
      <c r="B261" s="364" t="str">
        <f>IF(LEN(Vendor!K50)&lt;1,"",Vendor!K50)</f>
        <v/>
      </c>
      <c r="C261" s="365"/>
      <c r="D261" s="365"/>
      <c r="E261" s="366"/>
      <c r="F261" s="341"/>
      <c r="G261" s="342"/>
      <c r="H261" s="342"/>
      <c r="I261" s="343"/>
      <c r="J261" s="367"/>
      <c r="K261" s="368"/>
      <c r="L261" s="368"/>
      <c r="M261" s="369"/>
      <c r="N261" s="327"/>
      <c r="O261" s="328"/>
      <c r="P261" s="328"/>
      <c r="Q261" s="329"/>
    </row>
    <row r="262" spans="1:17" ht="13.5" customHeight="1" thickBot="1" x14ac:dyDescent="0.35">
      <c r="B262" s="334"/>
      <c r="C262" s="334"/>
      <c r="D262" s="334"/>
      <c r="E262" s="334"/>
      <c r="F262" s="334"/>
      <c r="G262" s="334"/>
      <c r="H262" s="334"/>
      <c r="I262" s="334"/>
      <c r="J262" s="334"/>
      <c r="K262" s="334"/>
      <c r="L262" s="334"/>
      <c r="M262" s="334"/>
    </row>
    <row r="263" spans="1:17" ht="18" customHeight="1" thickBot="1" x14ac:dyDescent="0.35">
      <c r="B263" s="335" t="s">
        <v>22</v>
      </c>
      <c r="C263" s="336"/>
      <c r="D263" s="155" t="s">
        <v>118</v>
      </c>
      <c r="E263" s="156" t="s">
        <v>119</v>
      </c>
      <c r="F263" s="337"/>
      <c r="G263" s="334"/>
      <c r="H263" s="334"/>
      <c r="I263" s="338"/>
      <c r="J263" s="344" t="s">
        <v>139</v>
      </c>
      <c r="K263" s="345"/>
      <c r="L263" s="345"/>
      <c r="M263" s="346"/>
      <c r="N263" s="330" t="s">
        <v>190</v>
      </c>
      <c r="O263" s="331"/>
      <c r="P263" s="331"/>
      <c r="Q263" s="332"/>
    </row>
    <row r="264" spans="1:17" ht="18" customHeight="1" x14ac:dyDescent="0.3">
      <c r="A264" s="153">
        <f ca="1">OFFSET(A264,-6,0)+1</f>
        <v>51</v>
      </c>
      <c r="B264" s="347" t="str">
        <f ca="1">IF(LEN(INDIRECT("Vendor!E"&amp;A264))&lt;1,"",INDIRECT("Vendor!E"&amp;A264))</f>
        <v/>
      </c>
      <c r="C264" s="348"/>
      <c r="D264" s="157" t="str">
        <f>IF(LEN(Vendor!N51)&lt;1,"",Vendor!N51)</f>
        <v/>
      </c>
      <c r="E264" s="158" t="str">
        <f>IF(LEN(Vendor!O51)&lt;1,"",Vendor!O51)</f>
        <v/>
      </c>
      <c r="F264" s="339"/>
      <c r="G264" s="333"/>
      <c r="H264" s="333"/>
      <c r="I264" s="340"/>
      <c r="J264" s="349"/>
      <c r="K264" s="350"/>
      <c r="L264" s="350"/>
      <c r="M264" s="351"/>
      <c r="N264" s="321"/>
      <c r="O264" s="322"/>
      <c r="P264" s="322"/>
      <c r="Q264" s="323"/>
    </row>
    <row r="265" spans="1:17" ht="6" customHeight="1" x14ac:dyDescent="0.3">
      <c r="B265" s="352"/>
      <c r="C265" s="353"/>
      <c r="D265" s="353"/>
      <c r="E265" s="354"/>
      <c r="F265" s="339"/>
      <c r="G265" s="333"/>
      <c r="H265" s="333"/>
      <c r="I265" s="340"/>
      <c r="J265" s="355"/>
      <c r="K265" s="356"/>
      <c r="L265" s="356"/>
      <c r="M265" s="357"/>
      <c r="N265" s="324"/>
      <c r="O265" s="325"/>
      <c r="P265" s="325"/>
      <c r="Q265" s="326"/>
    </row>
    <row r="266" spans="1:17" ht="18" customHeight="1" x14ac:dyDescent="0.3">
      <c r="B266" s="358" t="s">
        <v>26</v>
      </c>
      <c r="C266" s="359"/>
      <c r="D266" s="359"/>
      <c r="E266" s="360"/>
      <c r="F266" s="339"/>
      <c r="G266" s="333"/>
      <c r="H266" s="333"/>
      <c r="I266" s="340"/>
      <c r="J266" s="361" t="s">
        <v>140</v>
      </c>
      <c r="K266" s="362"/>
      <c r="L266" s="362"/>
      <c r="M266" s="363"/>
      <c r="N266" s="324"/>
      <c r="O266" s="325"/>
      <c r="P266" s="325"/>
      <c r="Q266" s="326"/>
    </row>
    <row r="267" spans="1:17" ht="18" customHeight="1" thickBot="1" x14ac:dyDescent="0.35">
      <c r="B267" s="364" t="str">
        <f>IF(LEN(Vendor!K51)&lt;1,"",Vendor!K51)</f>
        <v/>
      </c>
      <c r="C267" s="365"/>
      <c r="D267" s="365"/>
      <c r="E267" s="366"/>
      <c r="F267" s="341"/>
      <c r="G267" s="342"/>
      <c r="H267" s="342"/>
      <c r="I267" s="343"/>
      <c r="J267" s="367"/>
      <c r="K267" s="368"/>
      <c r="L267" s="368"/>
      <c r="M267" s="369"/>
      <c r="N267" s="327"/>
      <c r="O267" s="328"/>
      <c r="P267" s="328"/>
      <c r="Q267" s="329"/>
    </row>
    <row r="268" spans="1:17" ht="19.95" customHeight="1" thickBot="1" x14ac:dyDescent="0.35">
      <c r="B268" s="334"/>
      <c r="C268" s="334"/>
      <c r="D268" s="334"/>
      <c r="E268" s="334"/>
      <c r="F268" s="334"/>
      <c r="G268" s="334"/>
      <c r="H268" s="334"/>
      <c r="I268" s="334"/>
      <c r="J268" s="334"/>
      <c r="K268" s="334"/>
      <c r="L268" s="334"/>
      <c r="M268" s="334"/>
    </row>
    <row r="269" spans="1:17" ht="18" customHeight="1" thickBot="1" x14ac:dyDescent="0.35">
      <c r="B269" s="335" t="s">
        <v>22</v>
      </c>
      <c r="C269" s="336"/>
      <c r="D269" s="155" t="s">
        <v>118</v>
      </c>
      <c r="E269" s="156" t="s">
        <v>119</v>
      </c>
      <c r="F269" s="337"/>
      <c r="G269" s="334"/>
      <c r="H269" s="334"/>
      <c r="I269" s="338"/>
      <c r="J269" s="344" t="s">
        <v>139</v>
      </c>
      <c r="K269" s="345"/>
      <c r="L269" s="345"/>
      <c r="M269" s="346"/>
      <c r="N269" s="330" t="s">
        <v>190</v>
      </c>
      <c r="O269" s="331"/>
      <c r="P269" s="331"/>
      <c r="Q269" s="332"/>
    </row>
    <row r="270" spans="1:17" ht="18" customHeight="1" x14ac:dyDescent="0.3">
      <c r="A270" s="153">
        <f ca="1">OFFSET(A270,-6,0)+1</f>
        <v>52</v>
      </c>
      <c r="B270" s="347" t="str">
        <f ca="1">IF(LEN(INDIRECT("Vendor!E"&amp;A270))&lt;1,"",INDIRECT("Vendor!E"&amp;A270))</f>
        <v/>
      </c>
      <c r="C270" s="348"/>
      <c r="D270" s="157" t="str">
        <f>IF(LEN(Vendor!N52)&lt;1,"",Vendor!N52)</f>
        <v/>
      </c>
      <c r="E270" s="158" t="str">
        <f>IF(LEN(Vendor!O52)&lt;1,"",Vendor!O52)</f>
        <v/>
      </c>
      <c r="F270" s="339"/>
      <c r="G270" s="333"/>
      <c r="H270" s="333"/>
      <c r="I270" s="340"/>
      <c r="J270" s="349"/>
      <c r="K270" s="350"/>
      <c r="L270" s="350"/>
      <c r="M270" s="351"/>
      <c r="N270" s="321"/>
      <c r="O270" s="322"/>
      <c r="P270" s="322"/>
      <c r="Q270" s="323"/>
    </row>
    <row r="271" spans="1:17" ht="6" customHeight="1" x14ac:dyDescent="0.3">
      <c r="B271" s="352"/>
      <c r="C271" s="353"/>
      <c r="D271" s="353"/>
      <c r="E271" s="354"/>
      <c r="F271" s="339"/>
      <c r="G271" s="333"/>
      <c r="H271" s="333"/>
      <c r="I271" s="340"/>
      <c r="J271" s="355"/>
      <c r="K271" s="356"/>
      <c r="L271" s="356"/>
      <c r="M271" s="357"/>
      <c r="N271" s="324"/>
      <c r="O271" s="325"/>
      <c r="P271" s="325"/>
      <c r="Q271" s="326"/>
    </row>
    <row r="272" spans="1:17" ht="18" customHeight="1" x14ac:dyDescent="0.3">
      <c r="B272" s="358" t="s">
        <v>26</v>
      </c>
      <c r="C272" s="359"/>
      <c r="D272" s="359"/>
      <c r="E272" s="360"/>
      <c r="F272" s="339"/>
      <c r="G272" s="333"/>
      <c r="H272" s="333"/>
      <c r="I272" s="340"/>
      <c r="J272" s="361" t="s">
        <v>140</v>
      </c>
      <c r="K272" s="362"/>
      <c r="L272" s="362"/>
      <c r="M272" s="363"/>
      <c r="N272" s="324"/>
      <c r="O272" s="325"/>
      <c r="P272" s="325"/>
      <c r="Q272" s="326"/>
    </row>
    <row r="273" spans="1:17" ht="18" customHeight="1" thickBot="1" x14ac:dyDescent="0.35">
      <c r="B273" s="364" t="str">
        <f>IF(LEN(Vendor!K52)&lt;1,"",Vendor!K52)</f>
        <v/>
      </c>
      <c r="C273" s="365"/>
      <c r="D273" s="365"/>
      <c r="E273" s="366"/>
      <c r="F273" s="341"/>
      <c r="G273" s="342"/>
      <c r="H273" s="342"/>
      <c r="I273" s="343"/>
      <c r="J273" s="367"/>
      <c r="K273" s="368"/>
      <c r="L273" s="368"/>
      <c r="M273" s="369"/>
      <c r="N273" s="327"/>
      <c r="O273" s="328"/>
      <c r="P273" s="328"/>
      <c r="Q273" s="329"/>
    </row>
    <row r="274" spans="1:17" ht="19.95" customHeight="1" thickBot="1" x14ac:dyDescent="0.35">
      <c r="B274" s="334"/>
      <c r="C274" s="334"/>
      <c r="D274" s="334"/>
      <c r="E274" s="334"/>
      <c r="F274" s="334"/>
      <c r="G274" s="334"/>
      <c r="H274" s="334"/>
      <c r="I274" s="334"/>
      <c r="J274" s="334"/>
      <c r="K274" s="334"/>
      <c r="L274" s="334"/>
      <c r="M274" s="334"/>
    </row>
    <row r="275" spans="1:17" ht="18" customHeight="1" thickBot="1" x14ac:dyDescent="0.35">
      <c r="B275" s="335" t="s">
        <v>22</v>
      </c>
      <c r="C275" s="336"/>
      <c r="D275" s="155" t="s">
        <v>118</v>
      </c>
      <c r="E275" s="156" t="s">
        <v>119</v>
      </c>
      <c r="F275" s="337"/>
      <c r="G275" s="334"/>
      <c r="H275" s="334"/>
      <c r="I275" s="338"/>
      <c r="J275" s="344" t="s">
        <v>139</v>
      </c>
      <c r="K275" s="345"/>
      <c r="L275" s="345"/>
      <c r="M275" s="346"/>
      <c r="N275" s="330" t="s">
        <v>190</v>
      </c>
      <c r="O275" s="331"/>
      <c r="P275" s="331"/>
      <c r="Q275" s="332"/>
    </row>
    <row r="276" spans="1:17" ht="18" customHeight="1" x14ac:dyDescent="0.3">
      <c r="A276" s="153">
        <f ca="1">OFFSET(A276,-6,0)+1</f>
        <v>53</v>
      </c>
      <c r="B276" s="347" t="str">
        <f ca="1">IF(LEN(INDIRECT("Vendor!E"&amp;A276))&lt;1,"",INDIRECT("Vendor!E"&amp;A276))</f>
        <v/>
      </c>
      <c r="C276" s="348"/>
      <c r="D276" s="157" t="str">
        <f>IF(LEN(Vendor!N53)&lt;1,"",Vendor!N53)</f>
        <v/>
      </c>
      <c r="E276" s="158" t="str">
        <f>IF(LEN(Vendor!O53)&lt;1,"",Vendor!O53)</f>
        <v/>
      </c>
      <c r="F276" s="339"/>
      <c r="G276" s="333"/>
      <c r="H276" s="333"/>
      <c r="I276" s="340"/>
      <c r="J276" s="349"/>
      <c r="K276" s="350"/>
      <c r="L276" s="350"/>
      <c r="M276" s="351"/>
      <c r="N276" s="321"/>
      <c r="O276" s="322"/>
      <c r="P276" s="322"/>
      <c r="Q276" s="323"/>
    </row>
    <row r="277" spans="1:17" ht="6" customHeight="1" x14ac:dyDescent="0.3">
      <c r="B277" s="352"/>
      <c r="C277" s="353"/>
      <c r="D277" s="353"/>
      <c r="E277" s="354"/>
      <c r="F277" s="339"/>
      <c r="G277" s="333"/>
      <c r="H277" s="333"/>
      <c r="I277" s="340"/>
      <c r="J277" s="355"/>
      <c r="K277" s="356"/>
      <c r="L277" s="356"/>
      <c r="M277" s="357"/>
      <c r="N277" s="324"/>
      <c r="O277" s="325"/>
      <c r="P277" s="325"/>
      <c r="Q277" s="326"/>
    </row>
    <row r="278" spans="1:17" ht="18" customHeight="1" x14ac:dyDescent="0.3">
      <c r="B278" s="358" t="s">
        <v>26</v>
      </c>
      <c r="C278" s="359"/>
      <c r="D278" s="359"/>
      <c r="E278" s="360"/>
      <c r="F278" s="339"/>
      <c r="G278" s="333"/>
      <c r="H278" s="333"/>
      <c r="I278" s="340"/>
      <c r="J278" s="361" t="s">
        <v>140</v>
      </c>
      <c r="K278" s="362"/>
      <c r="L278" s="362"/>
      <c r="M278" s="363"/>
      <c r="N278" s="324"/>
      <c r="O278" s="325"/>
      <c r="P278" s="325"/>
      <c r="Q278" s="326"/>
    </row>
    <row r="279" spans="1:17" ht="18" customHeight="1" thickBot="1" x14ac:dyDescent="0.35">
      <c r="B279" s="364" t="str">
        <f>IF(LEN(Vendor!K53)&lt;1,"",Vendor!K53)</f>
        <v/>
      </c>
      <c r="C279" s="365"/>
      <c r="D279" s="365"/>
      <c r="E279" s="366"/>
      <c r="F279" s="341"/>
      <c r="G279" s="342"/>
      <c r="H279" s="342"/>
      <c r="I279" s="343"/>
      <c r="J279" s="367"/>
      <c r="K279" s="368"/>
      <c r="L279" s="368"/>
      <c r="M279" s="369"/>
      <c r="N279" s="327"/>
      <c r="O279" s="328"/>
      <c r="P279" s="328"/>
      <c r="Q279" s="329"/>
    </row>
    <row r="280" spans="1:17" ht="19.95" customHeight="1" thickBot="1" x14ac:dyDescent="0.35">
      <c r="B280" s="334"/>
      <c r="C280" s="334"/>
      <c r="D280" s="334"/>
      <c r="E280" s="334"/>
      <c r="F280" s="334"/>
      <c r="G280" s="334"/>
      <c r="H280" s="334"/>
      <c r="I280" s="334"/>
      <c r="J280" s="334"/>
      <c r="K280" s="334"/>
      <c r="L280" s="334"/>
      <c r="M280" s="334"/>
    </row>
    <row r="281" spans="1:17" ht="18" customHeight="1" thickBot="1" x14ac:dyDescent="0.35">
      <c r="B281" s="335" t="s">
        <v>22</v>
      </c>
      <c r="C281" s="336"/>
      <c r="D281" s="155" t="s">
        <v>118</v>
      </c>
      <c r="E281" s="156" t="s">
        <v>119</v>
      </c>
      <c r="F281" s="337"/>
      <c r="G281" s="334"/>
      <c r="H281" s="334"/>
      <c r="I281" s="338"/>
      <c r="J281" s="344" t="s">
        <v>139</v>
      </c>
      <c r="K281" s="345"/>
      <c r="L281" s="345"/>
      <c r="M281" s="346"/>
      <c r="N281" s="330" t="s">
        <v>190</v>
      </c>
      <c r="O281" s="331"/>
      <c r="P281" s="331"/>
      <c r="Q281" s="332"/>
    </row>
    <row r="282" spans="1:17" ht="18" customHeight="1" x14ac:dyDescent="0.3">
      <c r="A282" s="153">
        <f ca="1">OFFSET(A282,-6,0)+1</f>
        <v>54</v>
      </c>
      <c r="B282" s="347" t="str">
        <f ca="1">IF(LEN(INDIRECT("Vendor!E"&amp;A282))&lt;1,"",INDIRECT("Vendor!E"&amp;A282))</f>
        <v/>
      </c>
      <c r="C282" s="348"/>
      <c r="D282" s="157" t="str">
        <f>IF(LEN(Vendor!N54)&lt;1,"",Vendor!N54)</f>
        <v/>
      </c>
      <c r="E282" s="158" t="str">
        <f>IF(LEN(Vendor!O54)&lt;1,"",Vendor!O54)</f>
        <v/>
      </c>
      <c r="F282" s="339"/>
      <c r="G282" s="333"/>
      <c r="H282" s="333"/>
      <c r="I282" s="340"/>
      <c r="J282" s="349"/>
      <c r="K282" s="350"/>
      <c r="L282" s="350"/>
      <c r="M282" s="351"/>
      <c r="N282" s="321"/>
      <c r="O282" s="322"/>
      <c r="P282" s="322"/>
      <c r="Q282" s="323"/>
    </row>
    <row r="283" spans="1:17" ht="6" customHeight="1" x14ac:dyDescent="0.3">
      <c r="B283" s="352"/>
      <c r="C283" s="353"/>
      <c r="D283" s="353"/>
      <c r="E283" s="354"/>
      <c r="F283" s="339"/>
      <c r="G283" s="333"/>
      <c r="H283" s="333"/>
      <c r="I283" s="340"/>
      <c r="J283" s="355"/>
      <c r="K283" s="356"/>
      <c r="L283" s="356"/>
      <c r="M283" s="357"/>
      <c r="N283" s="324"/>
      <c r="O283" s="325"/>
      <c r="P283" s="325"/>
      <c r="Q283" s="326"/>
    </row>
    <row r="284" spans="1:17" ht="18" customHeight="1" x14ac:dyDescent="0.3">
      <c r="B284" s="358" t="s">
        <v>26</v>
      </c>
      <c r="C284" s="359"/>
      <c r="D284" s="359"/>
      <c r="E284" s="360"/>
      <c r="F284" s="339"/>
      <c r="G284" s="333"/>
      <c r="H284" s="333"/>
      <c r="I284" s="340"/>
      <c r="J284" s="361" t="s">
        <v>140</v>
      </c>
      <c r="K284" s="362"/>
      <c r="L284" s="362"/>
      <c r="M284" s="363"/>
      <c r="N284" s="324"/>
      <c r="O284" s="325"/>
      <c r="P284" s="325"/>
      <c r="Q284" s="326"/>
    </row>
    <row r="285" spans="1:17" ht="18" customHeight="1" thickBot="1" x14ac:dyDescent="0.35">
      <c r="B285" s="364" t="str">
        <f>IF(LEN(Vendor!K54)&lt;1,"",Vendor!K54)</f>
        <v/>
      </c>
      <c r="C285" s="365"/>
      <c r="D285" s="365"/>
      <c r="E285" s="366"/>
      <c r="F285" s="341"/>
      <c r="G285" s="342"/>
      <c r="H285" s="342"/>
      <c r="I285" s="343"/>
      <c r="J285" s="367"/>
      <c r="K285" s="368"/>
      <c r="L285" s="368"/>
      <c r="M285" s="369"/>
      <c r="N285" s="327"/>
      <c r="O285" s="328"/>
      <c r="P285" s="328"/>
      <c r="Q285" s="329"/>
    </row>
    <row r="286" spans="1:17" ht="19.95" customHeight="1" thickBot="1" x14ac:dyDescent="0.35">
      <c r="B286" s="334"/>
      <c r="C286" s="334"/>
      <c r="D286" s="334"/>
      <c r="E286" s="334"/>
      <c r="F286" s="334"/>
      <c r="G286" s="334"/>
      <c r="H286" s="334"/>
      <c r="I286" s="334"/>
      <c r="J286" s="334"/>
      <c r="K286" s="334"/>
      <c r="L286" s="334"/>
      <c r="M286" s="334"/>
    </row>
    <row r="287" spans="1:17" ht="18" customHeight="1" thickBot="1" x14ac:dyDescent="0.35">
      <c r="B287" s="335" t="s">
        <v>22</v>
      </c>
      <c r="C287" s="336"/>
      <c r="D287" s="155" t="s">
        <v>118</v>
      </c>
      <c r="E287" s="156" t="s">
        <v>119</v>
      </c>
      <c r="F287" s="337"/>
      <c r="G287" s="334"/>
      <c r="H287" s="334"/>
      <c r="I287" s="338"/>
      <c r="J287" s="344" t="s">
        <v>139</v>
      </c>
      <c r="K287" s="345"/>
      <c r="L287" s="345"/>
      <c r="M287" s="346"/>
      <c r="N287" s="330" t="s">
        <v>190</v>
      </c>
      <c r="O287" s="331"/>
      <c r="P287" s="331"/>
      <c r="Q287" s="332"/>
    </row>
    <row r="288" spans="1:17" ht="18" customHeight="1" x14ac:dyDescent="0.3">
      <c r="A288" s="153">
        <f ca="1">OFFSET(A288,-6,0)+1</f>
        <v>55</v>
      </c>
      <c r="B288" s="347" t="str">
        <f ca="1">IF(LEN(INDIRECT("Vendor!E"&amp;A288))&lt;1,"",INDIRECT("Vendor!E"&amp;A288))</f>
        <v/>
      </c>
      <c r="C288" s="348"/>
      <c r="D288" s="157" t="str">
        <f>IF(LEN(Vendor!N55)&lt;1,"",Vendor!N55)</f>
        <v/>
      </c>
      <c r="E288" s="158" t="str">
        <f>IF(LEN(Vendor!O55)&lt;1,"",Vendor!O55)</f>
        <v/>
      </c>
      <c r="F288" s="339"/>
      <c r="G288" s="333"/>
      <c r="H288" s="333"/>
      <c r="I288" s="340"/>
      <c r="J288" s="349"/>
      <c r="K288" s="350"/>
      <c r="L288" s="350"/>
      <c r="M288" s="351"/>
      <c r="N288" s="321"/>
      <c r="O288" s="322"/>
      <c r="P288" s="322"/>
      <c r="Q288" s="323"/>
    </row>
    <row r="289" spans="1:17" ht="6" customHeight="1" x14ac:dyDescent="0.3">
      <c r="B289" s="352"/>
      <c r="C289" s="353"/>
      <c r="D289" s="353"/>
      <c r="E289" s="354"/>
      <c r="F289" s="339"/>
      <c r="G289" s="333"/>
      <c r="H289" s="333"/>
      <c r="I289" s="340"/>
      <c r="J289" s="355"/>
      <c r="K289" s="356"/>
      <c r="L289" s="356"/>
      <c r="M289" s="357"/>
      <c r="N289" s="324"/>
      <c r="O289" s="325"/>
      <c r="P289" s="325"/>
      <c r="Q289" s="326"/>
    </row>
    <row r="290" spans="1:17" ht="18" customHeight="1" x14ac:dyDescent="0.3">
      <c r="B290" s="358" t="s">
        <v>26</v>
      </c>
      <c r="C290" s="359"/>
      <c r="D290" s="359"/>
      <c r="E290" s="360"/>
      <c r="F290" s="339"/>
      <c r="G290" s="333"/>
      <c r="H290" s="333"/>
      <c r="I290" s="340"/>
      <c r="J290" s="361" t="s">
        <v>140</v>
      </c>
      <c r="K290" s="362"/>
      <c r="L290" s="362"/>
      <c r="M290" s="363"/>
      <c r="N290" s="324"/>
      <c r="O290" s="325"/>
      <c r="P290" s="325"/>
      <c r="Q290" s="326"/>
    </row>
    <row r="291" spans="1:17" ht="18" customHeight="1" thickBot="1" x14ac:dyDescent="0.35">
      <c r="B291" s="364" t="str">
        <f>IF(LEN(Vendor!K55)&lt;1,"",Vendor!K55)</f>
        <v/>
      </c>
      <c r="C291" s="365"/>
      <c r="D291" s="365"/>
      <c r="E291" s="366"/>
      <c r="F291" s="341"/>
      <c r="G291" s="342"/>
      <c r="H291" s="342"/>
      <c r="I291" s="343"/>
      <c r="J291" s="367"/>
      <c r="K291" s="368"/>
      <c r="L291" s="368"/>
      <c r="M291" s="369"/>
      <c r="N291" s="327"/>
      <c r="O291" s="328"/>
      <c r="P291" s="328"/>
      <c r="Q291" s="329"/>
    </row>
    <row r="292" spans="1:17" ht="19.95" customHeight="1" thickBot="1" x14ac:dyDescent="0.35">
      <c r="B292" s="334"/>
      <c r="C292" s="334"/>
      <c r="D292" s="334"/>
      <c r="E292" s="334"/>
      <c r="F292" s="334"/>
      <c r="G292" s="334"/>
      <c r="H292" s="334"/>
      <c r="I292" s="334"/>
      <c r="J292" s="334"/>
      <c r="K292" s="334"/>
      <c r="L292" s="334"/>
      <c r="M292" s="334"/>
    </row>
    <row r="293" spans="1:17" ht="18" customHeight="1" thickBot="1" x14ac:dyDescent="0.35">
      <c r="B293" s="335" t="s">
        <v>22</v>
      </c>
      <c r="C293" s="336"/>
      <c r="D293" s="155" t="s">
        <v>118</v>
      </c>
      <c r="E293" s="156" t="s">
        <v>119</v>
      </c>
      <c r="F293" s="337"/>
      <c r="G293" s="334"/>
      <c r="H293" s="334"/>
      <c r="I293" s="338"/>
      <c r="J293" s="344" t="s">
        <v>139</v>
      </c>
      <c r="K293" s="345"/>
      <c r="L293" s="345"/>
      <c r="M293" s="346"/>
      <c r="N293" s="330" t="s">
        <v>190</v>
      </c>
      <c r="O293" s="331"/>
      <c r="P293" s="331"/>
      <c r="Q293" s="332"/>
    </row>
    <row r="294" spans="1:17" ht="18" customHeight="1" x14ac:dyDescent="0.3">
      <c r="A294" s="153">
        <f ca="1">OFFSET(A294,-6,0)+1</f>
        <v>56</v>
      </c>
      <c r="B294" s="347" t="str">
        <f ca="1">IF(LEN(INDIRECT("Vendor!E"&amp;A294))&lt;1,"",INDIRECT("Vendor!E"&amp;A294))</f>
        <v/>
      </c>
      <c r="C294" s="348"/>
      <c r="D294" s="157" t="str">
        <f>IF(LEN(Vendor!N56)&lt;1,"",Vendor!N56)</f>
        <v/>
      </c>
      <c r="E294" s="158" t="str">
        <f>IF(LEN(Vendor!O56)&lt;1,"",Vendor!O56)</f>
        <v/>
      </c>
      <c r="F294" s="339"/>
      <c r="G294" s="333"/>
      <c r="H294" s="333"/>
      <c r="I294" s="340"/>
      <c r="J294" s="349"/>
      <c r="K294" s="350"/>
      <c r="L294" s="350"/>
      <c r="M294" s="351"/>
      <c r="N294" s="321"/>
      <c r="O294" s="322"/>
      <c r="P294" s="322"/>
      <c r="Q294" s="323"/>
    </row>
    <row r="295" spans="1:17" ht="6" customHeight="1" x14ac:dyDescent="0.3">
      <c r="B295" s="352"/>
      <c r="C295" s="353"/>
      <c r="D295" s="353"/>
      <c r="E295" s="354"/>
      <c r="F295" s="339"/>
      <c r="G295" s="333"/>
      <c r="H295" s="333"/>
      <c r="I295" s="340"/>
      <c r="J295" s="355"/>
      <c r="K295" s="356"/>
      <c r="L295" s="356"/>
      <c r="M295" s="357"/>
      <c r="N295" s="324"/>
      <c r="O295" s="325"/>
      <c r="P295" s="325"/>
      <c r="Q295" s="326"/>
    </row>
    <row r="296" spans="1:17" ht="18" customHeight="1" x14ac:dyDescent="0.3">
      <c r="B296" s="358" t="s">
        <v>26</v>
      </c>
      <c r="C296" s="359"/>
      <c r="D296" s="359"/>
      <c r="E296" s="360"/>
      <c r="F296" s="339"/>
      <c r="G296" s="333"/>
      <c r="H296" s="333"/>
      <c r="I296" s="340"/>
      <c r="J296" s="361" t="s">
        <v>140</v>
      </c>
      <c r="K296" s="362"/>
      <c r="L296" s="362"/>
      <c r="M296" s="363"/>
      <c r="N296" s="324"/>
      <c r="O296" s="325"/>
      <c r="P296" s="325"/>
      <c r="Q296" s="326"/>
    </row>
    <row r="297" spans="1:17" ht="18" customHeight="1" thickBot="1" x14ac:dyDescent="0.35">
      <c r="B297" s="364" t="str">
        <f>IF(LEN(Vendor!K56)&lt;1,"",Vendor!K56)</f>
        <v/>
      </c>
      <c r="C297" s="365"/>
      <c r="D297" s="365"/>
      <c r="E297" s="366"/>
      <c r="F297" s="341"/>
      <c r="G297" s="342"/>
      <c r="H297" s="342"/>
      <c r="I297" s="343"/>
      <c r="J297" s="367"/>
      <c r="K297" s="368"/>
      <c r="L297" s="368"/>
      <c r="M297" s="369"/>
      <c r="N297" s="327"/>
      <c r="O297" s="328"/>
      <c r="P297" s="328"/>
      <c r="Q297" s="329"/>
    </row>
    <row r="298" spans="1:17" ht="19.95" customHeight="1" thickBot="1" x14ac:dyDescent="0.35">
      <c r="B298" s="334"/>
      <c r="C298" s="334"/>
      <c r="D298" s="334"/>
      <c r="E298" s="334"/>
      <c r="F298" s="334"/>
      <c r="G298" s="334"/>
      <c r="H298" s="334"/>
      <c r="I298" s="334"/>
      <c r="J298" s="334"/>
      <c r="K298" s="334"/>
      <c r="L298" s="334"/>
      <c r="M298" s="334"/>
    </row>
    <row r="299" spans="1:17" ht="18" customHeight="1" thickBot="1" x14ac:dyDescent="0.35">
      <c r="B299" s="335" t="s">
        <v>22</v>
      </c>
      <c r="C299" s="336"/>
      <c r="D299" s="155" t="s">
        <v>118</v>
      </c>
      <c r="E299" s="156" t="s">
        <v>119</v>
      </c>
      <c r="F299" s="337"/>
      <c r="G299" s="334"/>
      <c r="H299" s="334"/>
      <c r="I299" s="338"/>
      <c r="J299" s="344" t="s">
        <v>139</v>
      </c>
      <c r="K299" s="345"/>
      <c r="L299" s="345"/>
      <c r="M299" s="346"/>
      <c r="N299" s="330" t="s">
        <v>190</v>
      </c>
      <c r="O299" s="331"/>
      <c r="P299" s="331"/>
      <c r="Q299" s="332"/>
    </row>
    <row r="300" spans="1:17" ht="18" customHeight="1" x14ac:dyDescent="0.3">
      <c r="A300" s="153">
        <f ca="1">OFFSET(A300,-6,0)+1</f>
        <v>57</v>
      </c>
      <c r="B300" s="347" t="str">
        <f ca="1">IF(LEN(INDIRECT("Vendor!E"&amp;A300))&lt;1,"",INDIRECT("Vendor!E"&amp;A300))</f>
        <v/>
      </c>
      <c r="C300" s="348"/>
      <c r="D300" s="157" t="str">
        <f>IF(LEN(Vendor!N57)&lt;1,"",Vendor!N57)</f>
        <v/>
      </c>
      <c r="E300" s="158" t="str">
        <f>IF(LEN(Vendor!O57)&lt;1,"",Vendor!O57)</f>
        <v/>
      </c>
      <c r="F300" s="339"/>
      <c r="G300" s="333"/>
      <c r="H300" s="333"/>
      <c r="I300" s="340"/>
      <c r="J300" s="349"/>
      <c r="K300" s="350"/>
      <c r="L300" s="350"/>
      <c r="M300" s="351"/>
      <c r="N300" s="321"/>
      <c r="O300" s="322"/>
      <c r="P300" s="322"/>
      <c r="Q300" s="323"/>
    </row>
    <row r="301" spans="1:17" ht="6" customHeight="1" x14ac:dyDescent="0.3">
      <c r="B301" s="352"/>
      <c r="C301" s="353"/>
      <c r="D301" s="353"/>
      <c r="E301" s="354"/>
      <c r="F301" s="339"/>
      <c r="G301" s="333"/>
      <c r="H301" s="333"/>
      <c r="I301" s="340"/>
      <c r="J301" s="355"/>
      <c r="K301" s="356"/>
      <c r="L301" s="356"/>
      <c r="M301" s="357"/>
      <c r="N301" s="324"/>
      <c r="O301" s="325"/>
      <c r="P301" s="325"/>
      <c r="Q301" s="326"/>
    </row>
    <row r="302" spans="1:17" ht="18" customHeight="1" x14ac:dyDescent="0.3">
      <c r="B302" s="358" t="s">
        <v>26</v>
      </c>
      <c r="C302" s="359"/>
      <c r="D302" s="359"/>
      <c r="E302" s="360"/>
      <c r="F302" s="339"/>
      <c r="G302" s="333"/>
      <c r="H302" s="333"/>
      <c r="I302" s="340"/>
      <c r="J302" s="361" t="s">
        <v>140</v>
      </c>
      <c r="K302" s="362"/>
      <c r="L302" s="362"/>
      <c r="M302" s="363"/>
      <c r="N302" s="324"/>
      <c r="O302" s="325"/>
      <c r="P302" s="325"/>
      <c r="Q302" s="326"/>
    </row>
    <row r="303" spans="1:17" ht="18" customHeight="1" thickBot="1" x14ac:dyDescent="0.35">
      <c r="B303" s="364" t="str">
        <f>IF(LEN(Vendor!K57)&lt;1,"",Vendor!K57)</f>
        <v/>
      </c>
      <c r="C303" s="365"/>
      <c r="D303" s="365"/>
      <c r="E303" s="366"/>
      <c r="F303" s="341"/>
      <c r="G303" s="342"/>
      <c r="H303" s="342"/>
      <c r="I303" s="343"/>
      <c r="J303" s="367"/>
      <c r="K303" s="368"/>
      <c r="L303" s="368"/>
      <c r="M303" s="369"/>
      <c r="N303" s="327"/>
      <c r="O303" s="328"/>
      <c r="P303" s="328"/>
      <c r="Q303" s="329"/>
    </row>
    <row r="304" spans="1:17" ht="19.95" customHeight="1" thickBot="1" x14ac:dyDescent="0.35">
      <c r="B304" s="334"/>
      <c r="C304" s="334"/>
      <c r="D304" s="334"/>
      <c r="E304" s="334"/>
      <c r="F304" s="334"/>
      <c r="G304" s="334"/>
      <c r="H304" s="334"/>
      <c r="I304" s="334"/>
      <c r="J304" s="334"/>
      <c r="K304" s="334"/>
      <c r="L304" s="334"/>
      <c r="M304" s="334"/>
    </row>
    <row r="305" spans="1:17" ht="18" customHeight="1" thickBot="1" x14ac:dyDescent="0.35">
      <c r="B305" s="335" t="s">
        <v>22</v>
      </c>
      <c r="C305" s="336"/>
      <c r="D305" s="155" t="s">
        <v>118</v>
      </c>
      <c r="E305" s="156" t="s">
        <v>119</v>
      </c>
      <c r="F305" s="337"/>
      <c r="G305" s="334"/>
      <c r="H305" s="334"/>
      <c r="I305" s="338"/>
      <c r="J305" s="344" t="s">
        <v>139</v>
      </c>
      <c r="K305" s="345"/>
      <c r="L305" s="345"/>
      <c r="M305" s="346"/>
      <c r="N305" s="330" t="s">
        <v>190</v>
      </c>
      <c r="O305" s="331"/>
      <c r="P305" s="331"/>
      <c r="Q305" s="332"/>
    </row>
    <row r="306" spans="1:17" ht="18" customHeight="1" x14ac:dyDescent="0.3">
      <c r="A306" s="153">
        <f ca="1">OFFSET(A306,-6,0)+1</f>
        <v>58</v>
      </c>
      <c r="B306" s="347" t="str">
        <f ca="1">IF(LEN(INDIRECT("Vendor!E"&amp;A306))&lt;1,"",INDIRECT("Vendor!E"&amp;A306))</f>
        <v/>
      </c>
      <c r="C306" s="348"/>
      <c r="D306" s="157" t="str">
        <f>IF(LEN(Vendor!N58)&lt;1,"",Vendor!N58)</f>
        <v/>
      </c>
      <c r="E306" s="158" t="str">
        <f>IF(LEN(Vendor!O58)&lt;1,"",Vendor!O58)</f>
        <v/>
      </c>
      <c r="F306" s="339"/>
      <c r="G306" s="333"/>
      <c r="H306" s="333"/>
      <c r="I306" s="340"/>
      <c r="J306" s="349"/>
      <c r="K306" s="350"/>
      <c r="L306" s="350"/>
      <c r="M306" s="351"/>
      <c r="N306" s="321"/>
      <c r="O306" s="322"/>
      <c r="P306" s="322"/>
      <c r="Q306" s="323"/>
    </row>
    <row r="307" spans="1:17" ht="6" customHeight="1" x14ac:dyDescent="0.3">
      <c r="B307" s="352"/>
      <c r="C307" s="353"/>
      <c r="D307" s="353"/>
      <c r="E307" s="354"/>
      <c r="F307" s="339"/>
      <c r="G307" s="333"/>
      <c r="H307" s="333"/>
      <c r="I307" s="340"/>
      <c r="J307" s="355"/>
      <c r="K307" s="356"/>
      <c r="L307" s="356"/>
      <c r="M307" s="357"/>
      <c r="N307" s="324"/>
      <c r="O307" s="325"/>
      <c r="P307" s="325"/>
      <c r="Q307" s="326"/>
    </row>
    <row r="308" spans="1:17" ht="18" customHeight="1" x14ac:dyDescent="0.3">
      <c r="B308" s="358" t="s">
        <v>26</v>
      </c>
      <c r="C308" s="359"/>
      <c r="D308" s="359"/>
      <c r="E308" s="360"/>
      <c r="F308" s="339"/>
      <c r="G308" s="333"/>
      <c r="H308" s="333"/>
      <c r="I308" s="340"/>
      <c r="J308" s="361" t="s">
        <v>140</v>
      </c>
      <c r="K308" s="362"/>
      <c r="L308" s="362"/>
      <c r="M308" s="363"/>
      <c r="N308" s="324"/>
      <c r="O308" s="325"/>
      <c r="P308" s="325"/>
      <c r="Q308" s="326"/>
    </row>
    <row r="309" spans="1:17" ht="18" customHeight="1" thickBot="1" x14ac:dyDescent="0.35">
      <c r="B309" s="364" t="str">
        <f>IF(LEN(Vendor!K58)&lt;1,"",Vendor!K58)</f>
        <v/>
      </c>
      <c r="C309" s="365"/>
      <c r="D309" s="365"/>
      <c r="E309" s="366"/>
      <c r="F309" s="341"/>
      <c r="G309" s="342"/>
      <c r="H309" s="342"/>
      <c r="I309" s="343"/>
      <c r="J309" s="367"/>
      <c r="K309" s="368"/>
      <c r="L309" s="368"/>
      <c r="M309" s="369"/>
      <c r="N309" s="327"/>
      <c r="O309" s="328"/>
      <c r="P309" s="328"/>
      <c r="Q309" s="329"/>
    </row>
    <row r="310" spans="1:17" ht="13.5" customHeight="1" thickBot="1" x14ac:dyDescent="0.35">
      <c r="B310" s="334"/>
      <c r="C310" s="334"/>
      <c r="D310" s="334"/>
      <c r="E310" s="334"/>
      <c r="F310" s="334"/>
      <c r="G310" s="334"/>
      <c r="H310" s="334"/>
      <c r="I310" s="334"/>
      <c r="J310" s="334"/>
      <c r="K310" s="334"/>
      <c r="L310" s="334"/>
      <c r="M310" s="334"/>
    </row>
    <row r="311" spans="1:17" ht="18" customHeight="1" thickBot="1" x14ac:dyDescent="0.35">
      <c r="B311" s="335" t="s">
        <v>22</v>
      </c>
      <c r="C311" s="336"/>
      <c r="D311" s="155" t="s">
        <v>118</v>
      </c>
      <c r="E311" s="156" t="s">
        <v>119</v>
      </c>
      <c r="F311" s="337"/>
      <c r="G311" s="334"/>
      <c r="H311" s="334"/>
      <c r="I311" s="338"/>
      <c r="J311" s="344" t="s">
        <v>139</v>
      </c>
      <c r="K311" s="345"/>
      <c r="L311" s="345"/>
      <c r="M311" s="346"/>
      <c r="N311" s="330" t="s">
        <v>190</v>
      </c>
      <c r="O311" s="331"/>
      <c r="P311" s="331"/>
      <c r="Q311" s="332"/>
    </row>
    <row r="312" spans="1:17" ht="18" customHeight="1" x14ac:dyDescent="0.3">
      <c r="A312" s="153">
        <f ca="1">OFFSET(A312,-6,0)+1</f>
        <v>59</v>
      </c>
      <c r="B312" s="347" t="str">
        <f ca="1">IF(LEN(INDIRECT("Vendor!E"&amp;A312))&lt;1,"",INDIRECT("Vendor!E"&amp;A312))</f>
        <v/>
      </c>
      <c r="C312" s="348"/>
      <c r="D312" s="157" t="str">
        <f>IF(LEN(Vendor!N59)&lt;1,"",Vendor!N59)</f>
        <v/>
      </c>
      <c r="E312" s="158" t="str">
        <f>IF(LEN(Vendor!O59)&lt;1,"",Vendor!O59)</f>
        <v/>
      </c>
      <c r="F312" s="339"/>
      <c r="G312" s="333"/>
      <c r="H312" s="333"/>
      <c r="I312" s="340"/>
      <c r="J312" s="349"/>
      <c r="K312" s="350"/>
      <c r="L312" s="350"/>
      <c r="M312" s="351"/>
      <c r="N312" s="321"/>
      <c r="O312" s="322"/>
      <c r="P312" s="322"/>
      <c r="Q312" s="323"/>
    </row>
    <row r="313" spans="1:17" ht="6" customHeight="1" x14ac:dyDescent="0.3">
      <c r="B313" s="352"/>
      <c r="C313" s="353"/>
      <c r="D313" s="353"/>
      <c r="E313" s="354"/>
      <c r="F313" s="339"/>
      <c r="G313" s="333"/>
      <c r="H313" s="333"/>
      <c r="I313" s="340"/>
      <c r="J313" s="355"/>
      <c r="K313" s="356"/>
      <c r="L313" s="356"/>
      <c r="M313" s="357"/>
      <c r="N313" s="324"/>
      <c r="O313" s="325"/>
      <c r="P313" s="325"/>
      <c r="Q313" s="326"/>
    </row>
    <row r="314" spans="1:17" ht="18" customHeight="1" x14ac:dyDescent="0.3">
      <c r="B314" s="358" t="s">
        <v>26</v>
      </c>
      <c r="C314" s="359"/>
      <c r="D314" s="359"/>
      <c r="E314" s="360"/>
      <c r="F314" s="339"/>
      <c r="G314" s="333"/>
      <c r="H314" s="333"/>
      <c r="I314" s="340"/>
      <c r="J314" s="361" t="s">
        <v>140</v>
      </c>
      <c r="K314" s="362"/>
      <c r="L314" s="362"/>
      <c r="M314" s="363"/>
      <c r="N314" s="324"/>
      <c r="O314" s="325"/>
      <c r="P314" s="325"/>
      <c r="Q314" s="326"/>
    </row>
    <row r="315" spans="1:17" ht="18" customHeight="1" thickBot="1" x14ac:dyDescent="0.35">
      <c r="B315" s="364" t="str">
        <f>IF(LEN(Vendor!K59)&lt;1,"",Vendor!K59)</f>
        <v/>
      </c>
      <c r="C315" s="365"/>
      <c r="D315" s="365"/>
      <c r="E315" s="366"/>
      <c r="F315" s="341"/>
      <c r="G315" s="342"/>
      <c r="H315" s="342"/>
      <c r="I315" s="343"/>
      <c r="J315" s="367"/>
      <c r="K315" s="368"/>
      <c r="L315" s="368"/>
      <c r="M315" s="369"/>
      <c r="N315" s="327"/>
      <c r="O315" s="328"/>
      <c r="P315" s="328"/>
      <c r="Q315" s="329"/>
    </row>
    <row r="316" spans="1:17" ht="19.95" customHeight="1" thickBot="1" x14ac:dyDescent="0.35">
      <c r="B316" s="334"/>
      <c r="C316" s="334"/>
      <c r="D316" s="334"/>
      <c r="E316" s="334"/>
      <c r="F316" s="334"/>
      <c r="G316" s="334"/>
      <c r="H316" s="334"/>
      <c r="I316" s="334"/>
      <c r="J316" s="334"/>
      <c r="K316" s="334"/>
      <c r="L316" s="334"/>
      <c r="M316" s="334"/>
    </row>
    <row r="317" spans="1:17" ht="18" customHeight="1" thickBot="1" x14ac:dyDescent="0.35">
      <c r="B317" s="335" t="s">
        <v>22</v>
      </c>
      <c r="C317" s="336"/>
      <c r="D317" s="155" t="s">
        <v>118</v>
      </c>
      <c r="E317" s="156" t="s">
        <v>119</v>
      </c>
      <c r="F317" s="337"/>
      <c r="G317" s="334"/>
      <c r="H317" s="334"/>
      <c r="I317" s="338"/>
      <c r="J317" s="344" t="s">
        <v>139</v>
      </c>
      <c r="K317" s="345"/>
      <c r="L317" s="345"/>
      <c r="M317" s="346"/>
      <c r="N317" s="330" t="s">
        <v>190</v>
      </c>
      <c r="O317" s="331"/>
      <c r="P317" s="331"/>
      <c r="Q317" s="332"/>
    </row>
    <row r="318" spans="1:17" ht="18" customHeight="1" x14ac:dyDescent="0.3">
      <c r="A318" s="153">
        <f ca="1">OFFSET(A318,-6,0)+1</f>
        <v>60</v>
      </c>
      <c r="B318" s="347" t="str">
        <f ca="1">IF(LEN(INDIRECT("Vendor!E"&amp;A318))&lt;1,"",INDIRECT("Vendor!E"&amp;A318))</f>
        <v/>
      </c>
      <c r="C318" s="348"/>
      <c r="D318" s="157" t="str">
        <f>IF(LEN(Vendor!N60)&lt;1,"",Vendor!N60)</f>
        <v/>
      </c>
      <c r="E318" s="158" t="str">
        <f>IF(LEN(Vendor!O60)&lt;1,"",Vendor!O60)</f>
        <v/>
      </c>
      <c r="F318" s="339"/>
      <c r="G318" s="333"/>
      <c r="H318" s="333"/>
      <c r="I318" s="340"/>
      <c r="J318" s="349"/>
      <c r="K318" s="350"/>
      <c r="L318" s="350"/>
      <c r="M318" s="351"/>
      <c r="N318" s="321"/>
      <c r="O318" s="322"/>
      <c r="P318" s="322"/>
      <c r="Q318" s="323"/>
    </row>
    <row r="319" spans="1:17" ht="6" customHeight="1" x14ac:dyDescent="0.3">
      <c r="B319" s="352"/>
      <c r="C319" s="353"/>
      <c r="D319" s="353"/>
      <c r="E319" s="354"/>
      <c r="F319" s="339"/>
      <c r="G319" s="333"/>
      <c r="H319" s="333"/>
      <c r="I319" s="340"/>
      <c r="J319" s="355"/>
      <c r="K319" s="356"/>
      <c r="L319" s="356"/>
      <c r="M319" s="357"/>
      <c r="N319" s="324"/>
      <c r="O319" s="325"/>
      <c r="P319" s="325"/>
      <c r="Q319" s="326"/>
    </row>
    <row r="320" spans="1:17" ht="18" customHeight="1" x14ac:dyDescent="0.3">
      <c r="B320" s="358" t="s">
        <v>26</v>
      </c>
      <c r="C320" s="359"/>
      <c r="D320" s="359"/>
      <c r="E320" s="360"/>
      <c r="F320" s="339"/>
      <c r="G320" s="333"/>
      <c r="H320" s="333"/>
      <c r="I320" s="340"/>
      <c r="J320" s="361" t="s">
        <v>140</v>
      </c>
      <c r="K320" s="362"/>
      <c r="L320" s="362"/>
      <c r="M320" s="363"/>
      <c r="N320" s="324"/>
      <c r="O320" s="325"/>
      <c r="P320" s="325"/>
      <c r="Q320" s="326"/>
    </row>
    <row r="321" spans="1:17" ht="18" customHeight="1" thickBot="1" x14ac:dyDescent="0.35">
      <c r="B321" s="364" t="str">
        <f>IF(LEN(Vendor!K60)&lt;1,"",Vendor!K60)</f>
        <v/>
      </c>
      <c r="C321" s="365"/>
      <c r="D321" s="365"/>
      <c r="E321" s="366"/>
      <c r="F321" s="341"/>
      <c r="G321" s="342"/>
      <c r="H321" s="342"/>
      <c r="I321" s="343"/>
      <c r="J321" s="367"/>
      <c r="K321" s="368"/>
      <c r="L321" s="368"/>
      <c r="M321" s="369"/>
      <c r="N321" s="327"/>
      <c r="O321" s="328"/>
      <c r="P321" s="328"/>
      <c r="Q321" s="329"/>
    </row>
    <row r="322" spans="1:17" ht="19.95" customHeight="1" thickBot="1" x14ac:dyDescent="0.35">
      <c r="B322" s="334"/>
      <c r="C322" s="334"/>
      <c r="D322" s="334"/>
      <c r="E322" s="334"/>
      <c r="F322" s="334"/>
      <c r="G322" s="334"/>
      <c r="H322" s="334"/>
      <c r="I322" s="334"/>
      <c r="J322" s="334"/>
      <c r="K322" s="334"/>
      <c r="L322" s="334"/>
      <c r="M322" s="334"/>
    </row>
    <row r="323" spans="1:17" ht="18" customHeight="1" thickBot="1" x14ac:dyDescent="0.35">
      <c r="B323" s="335" t="s">
        <v>22</v>
      </c>
      <c r="C323" s="336"/>
      <c r="D323" s="155" t="s">
        <v>118</v>
      </c>
      <c r="E323" s="156" t="s">
        <v>119</v>
      </c>
      <c r="F323" s="337"/>
      <c r="G323" s="334"/>
      <c r="H323" s="334"/>
      <c r="I323" s="338"/>
      <c r="J323" s="344" t="s">
        <v>139</v>
      </c>
      <c r="K323" s="345"/>
      <c r="L323" s="345"/>
      <c r="M323" s="346"/>
      <c r="N323" s="330" t="s">
        <v>190</v>
      </c>
      <c r="O323" s="331"/>
      <c r="P323" s="331"/>
      <c r="Q323" s="332"/>
    </row>
    <row r="324" spans="1:17" ht="18" customHeight="1" x14ac:dyDescent="0.3">
      <c r="A324" s="153">
        <f ca="1">OFFSET(A324,-6,0)+1</f>
        <v>61</v>
      </c>
      <c r="B324" s="347" t="str">
        <f ca="1">IF(LEN(INDIRECT("Vendor!E"&amp;A324))&lt;1,"",INDIRECT("Vendor!E"&amp;A324))</f>
        <v/>
      </c>
      <c r="C324" s="348"/>
      <c r="D324" s="157" t="str">
        <f>IF(LEN(Vendor!N61)&lt;1,"",Vendor!N61)</f>
        <v/>
      </c>
      <c r="E324" s="158" t="str">
        <f>IF(LEN(Vendor!O61)&lt;1,"",Vendor!O61)</f>
        <v/>
      </c>
      <c r="F324" s="339"/>
      <c r="G324" s="333"/>
      <c r="H324" s="333"/>
      <c r="I324" s="340"/>
      <c r="J324" s="349"/>
      <c r="K324" s="350"/>
      <c r="L324" s="350"/>
      <c r="M324" s="351"/>
      <c r="N324" s="321"/>
      <c r="O324" s="322"/>
      <c r="P324" s="322"/>
      <c r="Q324" s="323"/>
    </row>
    <row r="325" spans="1:17" ht="6" customHeight="1" x14ac:dyDescent="0.3">
      <c r="B325" s="352"/>
      <c r="C325" s="353"/>
      <c r="D325" s="353"/>
      <c r="E325" s="354"/>
      <c r="F325" s="339"/>
      <c r="G325" s="333"/>
      <c r="H325" s="333"/>
      <c r="I325" s="340"/>
      <c r="J325" s="355"/>
      <c r="K325" s="356"/>
      <c r="L325" s="356"/>
      <c r="M325" s="357"/>
      <c r="N325" s="324"/>
      <c r="O325" s="325"/>
      <c r="P325" s="325"/>
      <c r="Q325" s="326"/>
    </row>
    <row r="326" spans="1:17" ht="18" customHeight="1" x14ac:dyDescent="0.3">
      <c r="B326" s="358" t="s">
        <v>26</v>
      </c>
      <c r="C326" s="359"/>
      <c r="D326" s="359"/>
      <c r="E326" s="360"/>
      <c r="F326" s="339"/>
      <c r="G326" s="333"/>
      <c r="H326" s="333"/>
      <c r="I326" s="340"/>
      <c r="J326" s="361" t="s">
        <v>140</v>
      </c>
      <c r="K326" s="362"/>
      <c r="L326" s="362"/>
      <c r="M326" s="363"/>
      <c r="N326" s="324"/>
      <c r="O326" s="325"/>
      <c r="P326" s="325"/>
      <c r="Q326" s="326"/>
    </row>
    <row r="327" spans="1:17" ht="18" customHeight="1" thickBot="1" x14ac:dyDescent="0.35">
      <c r="B327" s="364" t="str">
        <f>IF(LEN(Vendor!K61)&lt;1,"",Vendor!K61)</f>
        <v/>
      </c>
      <c r="C327" s="365"/>
      <c r="D327" s="365"/>
      <c r="E327" s="366"/>
      <c r="F327" s="341"/>
      <c r="G327" s="342"/>
      <c r="H327" s="342"/>
      <c r="I327" s="343"/>
      <c r="J327" s="367"/>
      <c r="K327" s="368"/>
      <c r="L327" s="368"/>
      <c r="M327" s="369"/>
      <c r="N327" s="327"/>
      <c r="O327" s="328"/>
      <c r="P327" s="328"/>
      <c r="Q327" s="329"/>
    </row>
    <row r="328" spans="1:17" ht="19.95" customHeight="1" thickBot="1" x14ac:dyDescent="0.35">
      <c r="B328" s="334"/>
      <c r="C328" s="334"/>
      <c r="D328" s="334"/>
      <c r="E328" s="334"/>
      <c r="F328" s="334"/>
      <c r="G328" s="334"/>
      <c r="H328" s="334"/>
      <c r="I328" s="334"/>
      <c r="J328" s="334"/>
      <c r="K328" s="334"/>
      <c r="L328" s="334"/>
      <c r="M328" s="334"/>
    </row>
    <row r="329" spans="1:17" ht="18" customHeight="1" thickBot="1" x14ac:dyDescent="0.35">
      <c r="B329" s="335" t="s">
        <v>22</v>
      </c>
      <c r="C329" s="336"/>
      <c r="D329" s="155" t="s">
        <v>118</v>
      </c>
      <c r="E329" s="156" t="s">
        <v>119</v>
      </c>
      <c r="F329" s="337"/>
      <c r="G329" s="334"/>
      <c r="H329" s="334"/>
      <c r="I329" s="338"/>
      <c r="J329" s="344" t="s">
        <v>139</v>
      </c>
      <c r="K329" s="345"/>
      <c r="L329" s="345"/>
      <c r="M329" s="346"/>
      <c r="N329" s="330" t="s">
        <v>190</v>
      </c>
      <c r="O329" s="331"/>
      <c r="P329" s="331"/>
      <c r="Q329" s="332"/>
    </row>
    <row r="330" spans="1:17" ht="18" customHeight="1" x14ac:dyDescent="0.3">
      <c r="A330" s="153">
        <f ca="1">OFFSET(A330,-6,0)+1</f>
        <v>62</v>
      </c>
      <c r="B330" s="347" t="str">
        <f ca="1">IF(LEN(INDIRECT("Vendor!E"&amp;A330))&lt;1,"",INDIRECT("Vendor!E"&amp;A330))</f>
        <v/>
      </c>
      <c r="C330" s="348"/>
      <c r="D330" s="157" t="str">
        <f>IF(LEN(Vendor!N62)&lt;1,"",Vendor!N62)</f>
        <v/>
      </c>
      <c r="E330" s="158" t="str">
        <f>IF(LEN(Vendor!O62)&lt;1,"",Vendor!O62)</f>
        <v/>
      </c>
      <c r="F330" s="339"/>
      <c r="G330" s="333"/>
      <c r="H330" s="333"/>
      <c r="I330" s="340"/>
      <c r="J330" s="349"/>
      <c r="K330" s="350"/>
      <c r="L330" s="350"/>
      <c r="M330" s="351"/>
      <c r="N330" s="321"/>
      <c r="O330" s="322"/>
      <c r="P330" s="322"/>
      <c r="Q330" s="323"/>
    </row>
    <row r="331" spans="1:17" ht="6" customHeight="1" x14ac:dyDescent="0.3">
      <c r="B331" s="352"/>
      <c r="C331" s="353"/>
      <c r="D331" s="353"/>
      <c r="E331" s="354"/>
      <c r="F331" s="339"/>
      <c r="G331" s="333"/>
      <c r="H331" s="333"/>
      <c r="I331" s="340"/>
      <c r="J331" s="355"/>
      <c r="K331" s="356"/>
      <c r="L331" s="356"/>
      <c r="M331" s="357"/>
      <c r="N331" s="324"/>
      <c r="O331" s="325"/>
      <c r="P331" s="325"/>
      <c r="Q331" s="326"/>
    </row>
    <row r="332" spans="1:17" ht="18" customHeight="1" x14ac:dyDescent="0.3">
      <c r="B332" s="358" t="s">
        <v>26</v>
      </c>
      <c r="C332" s="359"/>
      <c r="D332" s="359"/>
      <c r="E332" s="360"/>
      <c r="F332" s="339"/>
      <c r="G332" s="333"/>
      <c r="H332" s="333"/>
      <c r="I332" s="340"/>
      <c r="J332" s="361" t="s">
        <v>140</v>
      </c>
      <c r="K332" s="362"/>
      <c r="L332" s="362"/>
      <c r="M332" s="363"/>
      <c r="N332" s="324"/>
      <c r="O332" s="325"/>
      <c r="P332" s="325"/>
      <c r="Q332" s="326"/>
    </row>
    <row r="333" spans="1:17" ht="18" customHeight="1" thickBot="1" x14ac:dyDescent="0.35">
      <c r="B333" s="364" t="str">
        <f>IF(LEN(Vendor!K62)&lt;1,"",Vendor!K62)</f>
        <v/>
      </c>
      <c r="C333" s="365"/>
      <c r="D333" s="365"/>
      <c r="E333" s="366"/>
      <c r="F333" s="341"/>
      <c r="G333" s="342"/>
      <c r="H333" s="342"/>
      <c r="I333" s="343"/>
      <c r="J333" s="367"/>
      <c r="K333" s="368"/>
      <c r="L333" s="368"/>
      <c r="M333" s="369"/>
      <c r="N333" s="327"/>
      <c r="O333" s="328"/>
      <c r="P333" s="328"/>
      <c r="Q333" s="329"/>
    </row>
    <row r="334" spans="1:17" ht="19.95" customHeight="1" thickBot="1" x14ac:dyDescent="0.35">
      <c r="B334" s="334"/>
      <c r="C334" s="334"/>
      <c r="D334" s="334"/>
      <c r="E334" s="334"/>
      <c r="F334" s="334"/>
      <c r="G334" s="334"/>
      <c r="H334" s="334"/>
      <c r="I334" s="334"/>
      <c r="J334" s="334"/>
      <c r="K334" s="334"/>
      <c r="L334" s="334"/>
      <c r="M334" s="334"/>
    </row>
    <row r="335" spans="1:17" ht="18" customHeight="1" thickBot="1" x14ac:dyDescent="0.35">
      <c r="B335" s="335" t="s">
        <v>22</v>
      </c>
      <c r="C335" s="336"/>
      <c r="D335" s="155" t="s">
        <v>118</v>
      </c>
      <c r="E335" s="156" t="s">
        <v>119</v>
      </c>
      <c r="F335" s="337"/>
      <c r="G335" s="334"/>
      <c r="H335" s="334"/>
      <c r="I335" s="338"/>
      <c r="J335" s="344" t="s">
        <v>139</v>
      </c>
      <c r="K335" s="345"/>
      <c r="L335" s="345"/>
      <c r="M335" s="346"/>
      <c r="N335" s="330" t="s">
        <v>190</v>
      </c>
      <c r="O335" s="331"/>
      <c r="P335" s="331"/>
      <c r="Q335" s="332"/>
    </row>
    <row r="336" spans="1:17" ht="18" customHeight="1" x14ac:dyDescent="0.3">
      <c r="A336" s="153">
        <f ca="1">OFFSET(A336,-6,0)+1</f>
        <v>63</v>
      </c>
      <c r="B336" s="347" t="str">
        <f ca="1">IF(LEN(INDIRECT("Vendor!E"&amp;A336))&lt;1,"",INDIRECT("Vendor!E"&amp;A336))</f>
        <v/>
      </c>
      <c r="C336" s="348"/>
      <c r="D336" s="157" t="str">
        <f>IF(LEN(Vendor!N63)&lt;1,"",Vendor!N63)</f>
        <v/>
      </c>
      <c r="E336" s="158" t="str">
        <f>IF(LEN(Vendor!O63)&lt;1,"",Vendor!O63)</f>
        <v/>
      </c>
      <c r="F336" s="339"/>
      <c r="G336" s="333"/>
      <c r="H336" s="333"/>
      <c r="I336" s="340"/>
      <c r="J336" s="349"/>
      <c r="K336" s="350"/>
      <c r="L336" s="350"/>
      <c r="M336" s="351"/>
      <c r="N336" s="321"/>
      <c r="O336" s="322"/>
      <c r="P336" s="322"/>
      <c r="Q336" s="323"/>
    </row>
    <row r="337" spans="1:17" ht="6" customHeight="1" x14ac:dyDescent="0.3">
      <c r="B337" s="352"/>
      <c r="C337" s="353"/>
      <c r="D337" s="353"/>
      <c r="E337" s="354"/>
      <c r="F337" s="339"/>
      <c r="G337" s="333"/>
      <c r="H337" s="333"/>
      <c r="I337" s="340"/>
      <c r="J337" s="355"/>
      <c r="K337" s="356"/>
      <c r="L337" s="356"/>
      <c r="M337" s="357"/>
      <c r="N337" s="324"/>
      <c r="O337" s="325"/>
      <c r="P337" s="325"/>
      <c r="Q337" s="326"/>
    </row>
    <row r="338" spans="1:17" ht="18" customHeight="1" x14ac:dyDescent="0.3">
      <c r="B338" s="358" t="s">
        <v>26</v>
      </c>
      <c r="C338" s="359"/>
      <c r="D338" s="359"/>
      <c r="E338" s="360"/>
      <c r="F338" s="339"/>
      <c r="G338" s="333"/>
      <c r="H338" s="333"/>
      <c r="I338" s="340"/>
      <c r="J338" s="361" t="s">
        <v>140</v>
      </c>
      <c r="K338" s="362"/>
      <c r="L338" s="362"/>
      <c r="M338" s="363"/>
      <c r="N338" s="324"/>
      <c r="O338" s="325"/>
      <c r="P338" s="325"/>
      <c r="Q338" s="326"/>
    </row>
    <row r="339" spans="1:17" ht="18" customHeight="1" thickBot="1" x14ac:dyDescent="0.35">
      <c r="B339" s="364" t="str">
        <f>IF(LEN(Vendor!K63)&lt;1,"",Vendor!K63)</f>
        <v/>
      </c>
      <c r="C339" s="365"/>
      <c r="D339" s="365"/>
      <c r="E339" s="366"/>
      <c r="F339" s="341"/>
      <c r="G339" s="342"/>
      <c r="H339" s="342"/>
      <c r="I339" s="343"/>
      <c r="J339" s="367"/>
      <c r="K339" s="368"/>
      <c r="L339" s="368"/>
      <c r="M339" s="369"/>
      <c r="N339" s="327"/>
      <c r="O339" s="328"/>
      <c r="P339" s="328"/>
      <c r="Q339" s="329"/>
    </row>
    <row r="340" spans="1:17" ht="19.95" customHeight="1" thickBot="1" x14ac:dyDescent="0.35">
      <c r="B340" s="334"/>
      <c r="C340" s="334"/>
      <c r="D340" s="334"/>
      <c r="E340" s="334"/>
      <c r="F340" s="334"/>
      <c r="G340" s="334"/>
      <c r="H340" s="334"/>
      <c r="I340" s="334"/>
      <c r="J340" s="334"/>
      <c r="K340" s="334"/>
      <c r="L340" s="334"/>
      <c r="M340" s="334"/>
    </row>
    <row r="341" spans="1:17" ht="18" customHeight="1" thickBot="1" x14ac:dyDescent="0.35">
      <c r="B341" s="335" t="s">
        <v>22</v>
      </c>
      <c r="C341" s="336"/>
      <c r="D341" s="155" t="s">
        <v>118</v>
      </c>
      <c r="E341" s="156" t="s">
        <v>119</v>
      </c>
      <c r="F341" s="337"/>
      <c r="G341" s="334"/>
      <c r="H341" s="334"/>
      <c r="I341" s="338"/>
      <c r="J341" s="344" t="s">
        <v>139</v>
      </c>
      <c r="K341" s="345"/>
      <c r="L341" s="345"/>
      <c r="M341" s="346"/>
      <c r="N341" s="330" t="s">
        <v>190</v>
      </c>
      <c r="O341" s="331"/>
      <c r="P341" s="331"/>
      <c r="Q341" s="332"/>
    </row>
    <row r="342" spans="1:17" ht="18" customHeight="1" x14ac:dyDescent="0.3">
      <c r="A342" s="153">
        <f ca="1">OFFSET(A342,-6,0)+1</f>
        <v>64</v>
      </c>
      <c r="B342" s="347" t="str">
        <f ca="1">IF(LEN(INDIRECT("Vendor!E"&amp;A342))&lt;1,"",INDIRECT("Vendor!E"&amp;A342))</f>
        <v/>
      </c>
      <c r="C342" s="348"/>
      <c r="D342" s="157" t="str">
        <f>IF(LEN(Vendor!N64)&lt;1,"",Vendor!N64)</f>
        <v/>
      </c>
      <c r="E342" s="158" t="str">
        <f>IF(LEN(Vendor!O64)&lt;1,"",Vendor!O64)</f>
        <v/>
      </c>
      <c r="F342" s="339"/>
      <c r="G342" s="333"/>
      <c r="H342" s="333"/>
      <c r="I342" s="340"/>
      <c r="J342" s="349"/>
      <c r="K342" s="350"/>
      <c r="L342" s="350"/>
      <c r="M342" s="351"/>
      <c r="N342" s="321"/>
      <c r="O342" s="322"/>
      <c r="P342" s="322"/>
      <c r="Q342" s="323"/>
    </row>
    <row r="343" spans="1:17" ht="6" customHeight="1" x14ac:dyDescent="0.3">
      <c r="B343" s="352"/>
      <c r="C343" s="353"/>
      <c r="D343" s="353"/>
      <c r="E343" s="354"/>
      <c r="F343" s="339"/>
      <c r="G343" s="333"/>
      <c r="H343" s="333"/>
      <c r="I343" s="340"/>
      <c r="J343" s="355"/>
      <c r="K343" s="356"/>
      <c r="L343" s="356"/>
      <c r="M343" s="357"/>
      <c r="N343" s="324"/>
      <c r="O343" s="325"/>
      <c r="P343" s="325"/>
      <c r="Q343" s="326"/>
    </row>
    <row r="344" spans="1:17" ht="18" customHeight="1" x14ac:dyDescent="0.3">
      <c r="B344" s="358" t="s">
        <v>26</v>
      </c>
      <c r="C344" s="359"/>
      <c r="D344" s="359"/>
      <c r="E344" s="360"/>
      <c r="F344" s="339"/>
      <c r="G344" s="333"/>
      <c r="H344" s="333"/>
      <c r="I344" s="340"/>
      <c r="J344" s="361" t="s">
        <v>140</v>
      </c>
      <c r="K344" s="362"/>
      <c r="L344" s="362"/>
      <c r="M344" s="363"/>
      <c r="N344" s="324"/>
      <c r="O344" s="325"/>
      <c r="P344" s="325"/>
      <c r="Q344" s="326"/>
    </row>
    <row r="345" spans="1:17" ht="18" customHeight="1" thickBot="1" x14ac:dyDescent="0.35">
      <c r="B345" s="364" t="str">
        <f>IF(LEN(Vendor!K64)&lt;1,"",Vendor!K64)</f>
        <v/>
      </c>
      <c r="C345" s="365"/>
      <c r="D345" s="365"/>
      <c r="E345" s="366"/>
      <c r="F345" s="341"/>
      <c r="G345" s="342"/>
      <c r="H345" s="342"/>
      <c r="I345" s="343"/>
      <c r="J345" s="367"/>
      <c r="K345" s="368"/>
      <c r="L345" s="368"/>
      <c r="M345" s="369"/>
      <c r="N345" s="327"/>
      <c r="O345" s="328"/>
      <c r="P345" s="328"/>
      <c r="Q345" s="329"/>
    </row>
    <row r="346" spans="1:17" ht="19.95" customHeight="1" thickBot="1" x14ac:dyDescent="0.35">
      <c r="B346" s="334"/>
      <c r="C346" s="334"/>
      <c r="D346" s="334"/>
      <c r="E346" s="334"/>
      <c r="F346" s="334"/>
      <c r="G346" s="334"/>
      <c r="H346" s="334"/>
      <c r="I346" s="334"/>
      <c r="J346" s="334"/>
      <c r="K346" s="334"/>
      <c r="L346" s="334"/>
      <c r="M346" s="334"/>
    </row>
    <row r="347" spans="1:17" ht="18" customHeight="1" thickBot="1" x14ac:dyDescent="0.35">
      <c r="B347" s="335" t="s">
        <v>22</v>
      </c>
      <c r="C347" s="336"/>
      <c r="D347" s="155" t="s">
        <v>118</v>
      </c>
      <c r="E347" s="156" t="s">
        <v>119</v>
      </c>
      <c r="F347" s="337"/>
      <c r="G347" s="334"/>
      <c r="H347" s="334"/>
      <c r="I347" s="338"/>
      <c r="J347" s="344" t="s">
        <v>139</v>
      </c>
      <c r="K347" s="345"/>
      <c r="L347" s="345"/>
      <c r="M347" s="346"/>
      <c r="N347" s="330" t="s">
        <v>190</v>
      </c>
      <c r="O347" s="331"/>
      <c r="P347" s="331"/>
      <c r="Q347" s="332"/>
    </row>
    <row r="348" spans="1:17" ht="18" customHeight="1" x14ac:dyDescent="0.3">
      <c r="A348" s="153">
        <f ca="1">OFFSET(A348,-6,0)+1</f>
        <v>65</v>
      </c>
      <c r="B348" s="347" t="str">
        <f ca="1">IF(LEN(INDIRECT("Vendor!E"&amp;A348))&lt;1,"",INDIRECT("Vendor!E"&amp;A348))</f>
        <v/>
      </c>
      <c r="C348" s="348"/>
      <c r="D348" s="157" t="str">
        <f>IF(LEN(Vendor!N65)&lt;1,"",Vendor!N65)</f>
        <v/>
      </c>
      <c r="E348" s="158" t="str">
        <f>IF(LEN(Vendor!O65)&lt;1,"",Vendor!O65)</f>
        <v/>
      </c>
      <c r="F348" s="339"/>
      <c r="G348" s="333"/>
      <c r="H348" s="333"/>
      <c r="I348" s="340"/>
      <c r="J348" s="349"/>
      <c r="K348" s="350"/>
      <c r="L348" s="350"/>
      <c r="M348" s="351"/>
      <c r="N348" s="321"/>
      <c r="O348" s="322"/>
      <c r="P348" s="322"/>
      <c r="Q348" s="323"/>
    </row>
    <row r="349" spans="1:17" ht="6" customHeight="1" x14ac:dyDescent="0.3">
      <c r="B349" s="352"/>
      <c r="C349" s="353"/>
      <c r="D349" s="353"/>
      <c r="E349" s="354"/>
      <c r="F349" s="339"/>
      <c r="G349" s="333"/>
      <c r="H349" s="333"/>
      <c r="I349" s="340"/>
      <c r="J349" s="355"/>
      <c r="K349" s="356"/>
      <c r="L349" s="356"/>
      <c r="M349" s="357"/>
      <c r="N349" s="324"/>
      <c r="O349" s="325"/>
      <c r="P349" s="325"/>
      <c r="Q349" s="326"/>
    </row>
    <row r="350" spans="1:17" ht="18" customHeight="1" x14ac:dyDescent="0.3">
      <c r="B350" s="358" t="s">
        <v>26</v>
      </c>
      <c r="C350" s="359"/>
      <c r="D350" s="359"/>
      <c r="E350" s="360"/>
      <c r="F350" s="339"/>
      <c r="G350" s="333"/>
      <c r="H350" s="333"/>
      <c r="I350" s="340"/>
      <c r="J350" s="361" t="s">
        <v>140</v>
      </c>
      <c r="K350" s="362"/>
      <c r="L350" s="362"/>
      <c r="M350" s="363"/>
      <c r="N350" s="324"/>
      <c r="O350" s="325"/>
      <c r="P350" s="325"/>
      <c r="Q350" s="326"/>
    </row>
    <row r="351" spans="1:17" ht="18" customHeight="1" thickBot="1" x14ac:dyDescent="0.35">
      <c r="B351" s="364" t="str">
        <f>IF(LEN(Vendor!K65)&lt;1,"",Vendor!K65)</f>
        <v/>
      </c>
      <c r="C351" s="365"/>
      <c r="D351" s="365"/>
      <c r="E351" s="366"/>
      <c r="F351" s="341"/>
      <c r="G351" s="342"/>
      <c r="H351" s="342"/>
      <c r="I351" s="343"/>
      <c r="J351" s="367"/>
      <c r="K351" s="368"/>
      <c r="L351" s="368"/>
      <c r="M351" s="369"/>
      <c r="N351" s="327"/>
      <c r="O351" s="328"/>
      <c r="P351" s="328"/>
      <c r="Q351" s="329"/>
    </row>
    <row r="352" spans="1:17" ht="19.95" customHeight="1" thickBot="1" x14ac:dyDescent="0.35">
      <c r="B352" s="334"/>
      <c r="C352" s="334"/>
      <c r="D352" s="334"/>
      <c r="E352" s="334"/>
      <c r="F352" s="334"/>
      <c r="G352" s="334"/>
      <c r="H352" s="334"/>
      <c r="I352" s="334"/>
      <c r="J352" s="334"/>
      <c r="K352" s="334"/>
      <c r="L352" s="334"/>
      <c r="M352" s="334"/>
    </row>
    <row r="353" spans="1:17" ht="18" customHeight="1" thickBot="1" x14ac:dyDescent="0.35">
      <c r="B353" s="335" t="s">
        <v>22</v>
      </c>
      <c r="C353" s="336"/>
      <c r="D353" s="155" t="s">
        <v>118</v>
      </c>
      <c r="E353" s="156" t="s">
        <v>119</v>
      </c>
      <c r="F353" s="337"/>
      <c r="G353" s="334"/>
      <c r="H353" s="334"/>
      <c r="I353" s="338"/>
      <c r="J353" s="344" t="s">
        <v>139</v>
      </c>
      <c r="K353" s="345"/>
      <c r="L353" s="345"/>
      <c r="M353" s="346"/>
      <c r="N353" s="330" t="s">
        <v>190</v>
      </c>
      <c r="O353" s="331"/>
      <c r="P353" s="331"/>
      <c r="Q353" s="332"/>
    </row>
    <row r="354" spans="1:17" ht="18" customHeight="1" x14ac:dyDescent="0.3">
      <c r="A354" s="153">
        <f ca="1">OFFSET(A354,-6,0)+1</f>
        <v>66</v>
      </c>
      <c r="B354" s="347" t="str">
        <f ca="1">IF(LEN(INDIRECT("Vendor!E"&amp;A354))&lt;1,"",INDIRECT("Vendor!E"&amp;A354))</f>
        <v/>
      </c>
      <c r="C354" s="348"/>
      <c r="D354" s="157" t="str">
        <f>IF(LEN(Vendor!N66)&lt;1,"",Vendor!N66)</f>
        <v/>
      </c>
      <c r="E354" s="158" t="str">
        <f>IF(LEN(Vendor!O66)&lt;1,"",Vendor!O66)</f>
        <v/>
      </c>
      <c r="F354" s="339"/>
      <c r="G354" s="333"/>
      <c r="H354" s="333"/>
      <c r="I354" s="340"/>
      <c r="J354" s="349"/>
      <c r="K354" s="350"/>
      <c r="L354" s="350"/>
      <c r="M354" s="351"/>
      <c r="N354" s="321"/>
      <c r="O354" s="322"/>
      <c r="P354" s="322"/>
      <c r="Q354" s="323"/>
    </row>
    <row r="355" spans="1:17" ht="6" customHeight="1" x14ac:dyDescent="0.3">
      <c r="B355" s="352"/>
      <c r="C355" s="353"/>
      <c r="D355" s="353"/>
      <c r="E355" s="354"/>
      <c r="F355" s="339"/>
      <c r="G355" s="333"/>
      <c r="H355" s="333"/>
      <c r="I355" s="340"/>
      <c r="J355" s="355"/>
      <c r="K355" s="356"/>
      <c r="L355" s="356"/>
      <c r="M355" s="357"/>
      <c r="N355" s="324"/>
      <c r="O355" s="325"/>
      <c r="P355" s="325"/>
      <c r="Q355" s="326"/>
    </row>
    <row r="356" spans="1:17" ht="18" customHeight="1" x14ac:dyDescent="0.3">
      <c r="B356" s="358" t="s">
        <v>26</v>
      </c>
      <c r="C356" s="359"/>
      <c r="D356" s="359"/>
      <c r="E356" s="360"/>
      <c r="F356" s="339"/>
      <c r="G356" s="333"/>
      <c r="H356" s="333"/>
      <c r="I356" s="340"/>
      <c r="J356" s="361" t="s">
        <v>140</v>
      </c>
      <c r="K356" s="362"/>
      <c r="L356" s="362"/>
      <c r="M356" s="363"/>
      <c r="N356" s="324"/>
      <c r="O356" s="325"/>
      <c r="P356" s="325"/>
      <c r="Q356" s="326"/>
    </row>
    <row r="357" spans="1:17" ht="18" customHeight="1" thickBot="1" x14ac:dyDescent="0.35">
      <c r="B357" s="364" t="str">
        <f>IF(LEN(Vendor!K66)&lt;1,"",Vendor!K66)</f>
        <v/>
      </c>
      <c r="C357" s="365"/>
      <c r="D357" s="365"/>
      <c r="E357" s="366"/>
      <c r="F357" s="341"/>
      <c r="G357" s="342"/>
      <c r="H357" s="342"/>
      <c r="I357" s="343"/>
      <c r="J357" s="367"/>
      <c r="K357" s="368"/>
      <c r="L357" s="368"/>
      <c r="M357" s="369"/>
      <c r="N357" s="327"/>
      <c r="O357" s="328"/>
      <c r="P357" s="328"/>
      <c r="Q357" s="329"/>
    </row>
    <row r="358" spans="1:17" ht="13.5" customHeight="1" thickBot="1" x14ac:dyDescent="0.35">
      <c r="B358" s="334"/>
      <c r="C358" s="334"/>
      <c r="D358" s="334"/>
      <c r="E358" s="334"/>
      <c r="F358" s="334"/>
      <c r="G358" s="334"/>
      <c r="H358" s="334"/>
      <c r="I358" s="334"/>
      <c r="J358" s="334"/>
      <c r="K358" s="334"/>
      <c r="L358" s="334"/>
      <c r="M358" s="334"/>
    </row>
    <row r="359" spans="1:17" ht="18" customHeight="1" thickBot="1" x14ac:dyDescent="0.35">
      <c r="B359" s="335" t="s">
        <v>22</v>
      </c>
      <c r="C359" s="336"/>
      <c r="D359" s="155" t="s">
        <v>118</v>
      </c>
      <c r="E359" s="156" t="s">
        <v>119</v>
      </c>
      <c r="F359" s="337"/>
      <c r="G359" s="334"/>
      <c r="H359" s="334"/>
      <c r="I359" s="338"/>
      <c r="J359" s="344" t="s">
        <v>139</v>
      </c>
      <c r="K359" s="345"/>
      <c r="L359" s="345"/>
      <c r="M359" s="346"/>
      <c r="N359" s="330" t="s">
        <v>190</v>
      </c>
      <c r="O359" s="331"/>
      <c r="P359" s="331"/>
      <c r="Q359" s="332"/>
    </row>
    <row r="360" spans="1:17" ht="18" customHeight="1" x14ac:dyDescent="0.3">
      <c r="A360" s="153">
        <f ca="1">OFFSET(A360,-6,0)+1</f>
        <v>67</v>
      </c>
      <c r="B360" s="347" t="str">
        <f ca="1">IF(LEN(INDIRECT("Vendor!E"&amp;A360))&lt;1,"",INDIRECT("Vendor!E"&amp;A360))</f>
        <v/>
      </c>
      <c r="C360" s="348"/>
      <c r="D360" s="157" t="str">
        <f>IF(LEN(Vendor!N67)&lt;1,"",Vendor!N67)</f>
        <v/>
      </c>
      <c r="E360" s="158" t="str">
        <f>IF(LEN(Vendor!O67)&lt;1,"",Vendor!O67)</f>
        <v/>
      </c>
      <c r="F360" s="339"/>
      <c r="G360" s="333"/>
      <c r="H360" s="333"/>
      <c r="I360" s="340"/>
      <c r="J360" s="349"/>
      <c r="K360" s="350"/>
      <c r="L360" s="350"/>
      <c r="M360" s="351"/>
      <c r="N360" s="321"/>
      <c r="O360" s="322"/>
      <c r="P360" s="322"/>
      <c r="Q360" s="323"/>
    </row>
    <row r="361" spans="1:17" ht="6" customHeight="1" x14ac:dyDescent="0.3">
      <c r="B361" s="352"/>
      <c r="C361" s="353"/>
      <c r="D361" s="353"/>
      <c r="E361" s="354"/>
      <c r="F361" s="339"/>
      <c r="G361" s="333"/>
      <c r="H361" s="333"/>
      <c r="I361" s="340"/>
      <c r="J361" s="355"/>
      <c r="K361" s="356"/>
      <c r="L361" s="356"/>
      <c r="M361" s="357"/>
      <c r="N361" s="324"/>
      <c r="O361" s="325"/>
      <c r="P361" s="325"/>
      <c r="Q361" s="326"/>
    </row>
    <row r="362" spans="1:17" ht="18" customHeight="1" x14ac:dyDescent="0.3">
      <c r="B362" s="358" t="s">
        <v>26</v>
      </c>
      <c r="C362" s="359"/>
      <c r="D362" s="359"/>
      <c r="E362" s="360"/>
      <c r="F362" s="339"/>
      <c r="G362" s="333"/>
      <c r="H362" s="333"/>
      <c r="I362" s="340"/>
      <c r="J362" s="361" t="s">
        <v>140</v>
      </c>
      <c r="K362" s="362"/>
      <c r="L362" s="362"/>
      <c r="M362" s="363"/>
      <c r="N362" s="324"/>
      <c r="O362" s="325"/>
      <c r="P362" s="325"/>
      <c r="Q362" s="326"/>
    </row>
    <row r="363" spans="1:17" ht="18" customHeight="1" thickBot="1" x14ac:dyDescent="0.35">
      <c r="B363" s="364" t="str">
        <f>IF(LEN(Vendor!K67)&lt;1,"",Vendor!K67)</f>
        <v/>
      </c>
      <c r="C363" s="365"/>
      <c r="D363" s="365"/>
      <c r="E363" s="366"/>
      <c r="F363" s="341"/>
      <c r="G363" s="342"/>
      <c r="H363" s="342"/>
      <c r="I363" s="343"/>
      <c r="J363" s="367"/>
      <c r="K363" s="368"/>
      <c r="L363" s="368"/>
      <c r="M363" s="369"/>
      <c r="N363" s="327"/>
      <c r="O363" s="328"/>
      <c r="P363" s="328"/>
      <c r="Q363" s="329"/>
    </row>
    <row r="364" spans="1:17" ht="19.95" customHeight="1" thickBot="1" x14ac:dyDescent="0.35">
      <c r="B364" s="334"/>
      <c r="C364" s="334"/>
      <c r="D364" s="334"/>
      <c r="E364" s="334"/>
      <c r="F364" s="334"/>
      <c r="G364" s="334"/>
      <c r="H364" s="334"/>
      <c r="I364" s="334"/>
      <c r="J364" s="334"/>
      <c r="K364" s="334"/>
      <c r="L364" s="334"/>
      <c r="M364" s="334"/>
    </row>
    <row r="365" spans="1:17" ht="18" customHeight="1" thickBot="1" x14ac:dyDescent="0.35">
      <c r="B365" s="335" t="s">
        <v>22</v>
      </c>
      <c r="C365" s="336"/>
      <c r="D365" s="155" t="s">
        <v>118</v>
      </c>
      <c r="E365" s="156" t="s">
        <v>119</v>
      </c>
      <c r="F365" s="337"/>
      <c r="G365" s="334"/>
      <c r="H365" s="334"/>
      <c r="I365" s="338"/>
      <c r="J365" s="344" t="s">
        <v>139</v>
      </c>
      <c r="K365" s="345"/>
      <c r="L365" s="345"/>
      <c r="M365" s="346"/>
      <c r="N365" s="330" t="s">
        <v>190</v>
      </c>
      <c r="O365" s="331"/>
      <c r="P365" s="331"/>
      <c r="Q365" s="332"/>
    </row>
    <row r="366" spans="1:17" ht="18" customHeight="1" x14ac:dyDescent="0.3">
      <c r="A366" s="153">
        <f ca="1">OFFSET(A366,-6,0)+1</f>
        <v>68</v>
      </c>
      <c r="B366" s="347" t="str">
        <f ca="1">IF(LEN(INDIRECT("Vendor!E"&amp;A366))&lt;1,"",INDIRECT("Vendor!E"&amp;A366))</f>
        <v/>
      </c>
      <c r="C366" s="348"/>
      <c r="D366" s="157" t="str">
        <f>IF(LEN(Vendor!N68)&lt;1,"",Vendor!N68)</f>
        <v/>
      </c>
      <c r="E366" s="158" t="str">
        <f>IF(LEN(Vendor!O68)&lt;1,"",Vendor!O68)</f>
        <v/>
      </c>
      <c r="F366" s="339"/>
      <c r="G366" s="333"/>
      <c r="H366" s="333"/>
      <c r="I366" s="340"/>
      <c r="J366" s="349"/>
      <c r="K366" s="350"/>
      <c r="L366" s="350"/>
      <c r="M366" s="351"/>
      <c r="N366" s="321"/>
      <c r="O366" s="322"/>
      <c r="P366" s="322"/>
      <c r="Q366" s="323"/>
    </row>
    <row r="367" spans="1:17" ht="6" customHeight="1" x14ac:dyDescent="0.3">
      <c r="B367" s="352"/>
      <c r="C367" s="353"/>
      <c r="D367" s="353"/>
      <c r="E367" s="354"/>
      <c r="F367" s="339"/>
      <c r="G367" s="333"/>
      <c r="H367" s="333"/>
      <c r="I367" s="340"/>
      <c r="J367" s="355"/>
      <c r="K367" s="356"/>
      <c r="L367" s="356"/>
      <c r="M367" s="357"/>
      <c r="N367" s="324"/>
      <c r="O367" s="325"/>
      <c r="P367" s="325"/>
      <c r="Q367" s="326"/>
    </row>
    <row r="368" spans="1:17" ht="18" customHeight="1" x14ac:dyDescent="0.3">
      <c r="B368" s="358" t="s">
        <v>26</v>
      </c>
      <c r="C368" s="359"/>
      <c r="D368" s="359"/>
      <c r="E368" s="360"/>
      <c r="F368" s="339"/>
      <c r="G368" s="333"/>
      <c r="H368" s="333"/>
      <c r="I368" s="340"/>
      <c r="J368" s="361" t="s">
        <v>140</v>
      </c>
      <c r="K368" s="362"/>
      <c r="L368" s="362"/>
      <c r="M368" s="363"/>
      <c r="N368" s="324"/>
      <c r="O368" s="325"/>
      <c r="P368" s="325"/>
      <c r="Q368" s="326"/>
    </row>
    <row r="369" spans="2:17" ht="18" customHeight="1" thickBot="1" x14ac:dyDescent="0.35">
      <c r="B369" s="364" t="str">
        <f>IF(LEN(Vendor!K68)&lt;1,"",Vendor!K68)</f>
        <v/>
      </c>
      <c r="C369" s="365"/>
      <c r="D369" s="365"/>
      <c r="E369" s="366"/>
      <c r="F369" s="341"/>
      <c r="G369" s="342"/>
      <c r="H369" s="342"/>
      <c r="I369" s="343"/>
      <c r="J369" s="367"/>
      <c r="K369" s="368"/>
      <c r="L369" s="368"/>
      <c r="M369" s="369"/>
      <c r="N369" s="327"/>
      <c r="O369" s="328"/>
      <c r="P369" s="328"/>
      <c r="Q369" s="329"/>
    </row>
    <row r="370" spans="2:17" ht="19.95" customHeight="1" x14ac:dyDescent="0.3">
      <c r="B370" s="334"/>
      <c r="C370" s="334"/>
      <c r="D370" s="334"/>
      <c r="E370" s="334"/>
      <c r="F370" s="334"/>
      <c r="G370" s="334"/>
      <c r="H370" s="334"/>
      <c r="I370" s="334"/>
      <c r="J370" s="334"/>
      <c r="K370" s="334"/>
      <c r="L370" s="334"/>
      <c r="M370" s="334"/>
    </row>
    <row r="371" spans="2:17" ht="19.95" customHeight="1" x14ac:dyDescent="0.3">
      <c r="B371" s="333"/>
      <c r="C371" s="333"/>
      <c r="D371" s="333"/>
      <c r="E371" s="333"/>
      <c r="F371" s="333"/>
      <c r="G371" s="333"/>
      <c r="H371" s="333"/>
      <c r="I371" s="333"/>
      <c r="J371" s="333"/>
      <c r="K371" s="333"/>
      <c r="L371" s="333"/>
      <c r="M371" s="333"/>
    </row>
  </sheetData>
  <sheetProtection algorithmName="SHA-512" hashValue="fwBZexkNJelTZwIS5wCq/auKE7V8dC31cIAMzhIKKX93Ax0bIh1wf2Eh6lVhfaofsbcpg2izNlbb/8ZCfe3rTA==" saltValue="4Cv65WtOu2+xZMDOXCcSeQ==" spinCount="100000" sheet="1" scenarios="1"/>
  <mergeCells count="858">
    <mergeCell ref="B1:M1"/>
    <mergeCell ref="A2:M2"/>
    <mergeCell ref="B3:M4"/>
    <mergeCell ref="B5:C5"/>
    <mergeCell ref="F5:I9"/>
    <mergeCell ref="J5:M5"/>
    <mergeCell ref="B6:C6"/>
    <mergeCell ref="J6:M6"/>
    <mergeCell ref="B7:E7"/>
    <mergeCell ref="J7:M7"/>
    <mergeCell ref="B13:E13"/>
    <mergeCell ref="J13:M13"/>
    <mergeCell ref="B14:E14"/>
    <mergeCell ref="J14:M14"/>
    <mergeCell ref="B15:E15"/>
    <mergeCell ref="J15:M15"/>
    <mergeCell ref="B8:E8"/>
    <mergeCell ref="J8:M8"/>
    <mergeCell ref="B9:E9"/>
    <mergeCell ref="J9:M9"/>
    <mergeCell ref="B10:M10"/>
    <mergeCell ref="B11:C11"/>
    <mergeCell ref="F11:I15"/>
    <mergeCell ref="J11:M11"/>
    <mergeCell ref="B12:C12"/>
    <mergeCell ref="J12:M12"/>
    <mergeCell ref="B22:M22"/>
    <mergeCell ref="B23:C23"/>
    <mergeCell ref="F23:I27"/>
    <mergeCell ref="J23:M23"/>
    <mergeCell ref="B24:C24"/>
    <mergeCell ref="J24:M24"/>
    <mergeCell ref="B25:E25"/>
    <mergeCell ref="J25:M25"/>
    <mergeCell ref="B16:M16"/>
    <mergeCell ref="B19:E19"/>
    <mergeCell ref="J19:M19"/>
    <mergeCell ref="B20:E20"/>
    <mergeCell ref="J20:M20"/>
    <mergeCell ref="B17:C17"/>
    <mergeCell ref="F17:I21"/>
    <mergeCell ref="J17:M17"/>
    <mergeCell ref="B18:C18"/>
    <mergeCell ref="J18:M18"/>
    <mergeCell ref="B21:E21"/>
    <mergeCell ref="J21:M21"/>
    <mergeCell ref="B31:E31"/>
    <mergeCell ref="J31:M31"/>
    <mergeCell ref="B32:E32"/>
    <mergeCell ref="J32:M32"/>
    <mergeCell ref="B33:E33"/>
    <mergeCell ref="J33:M33"/>
    <mergeCell ref="B26:E26"/>
    <mergeCell ref="J26:M26"/>
    <mergeCell ref="B27:E27"/>
    <mergeCell ref="J27:M27"/>
    <mergeCell ref="B28:M28"/>
    <mergeCell ref="B29:C29"/>
    <mergeCell ref="F29:I33"/>
    <mergeCell ref="J29:M29"/>
    <mergeCell ref="B30:C30"/>
    <mergeCell ref="J30:M30"/>
    <mergeCell ref="B34:M34"/>
    <mergeCell ref="B35:C35"/>
    <mergeCell ref="F35:I39"/>
    <mergeCell ref="J35:M35"/>
    <mergeCell ref="B36:C36"/>
    <mergeCell ref="J36:M36"/>
    <mergeCell ref="B37:E37"/>
    <mergeCell ref="J37:M37"/>
    <mergeCell ref="B38:E38"/>
    <mergeCell ref="J38:M38"/>
    <mergeCell ref="B39:E39"/>
    <mergeCell ref="J39:M39"/>
    <mergeCell ref="B40:M40"/>
    <mergeCell ref="B41:C41"/>
    <mergeCell ref="F41:I45"/>
    <mergeCell ref="J41:M41"/>
    <mergeCell ref="B42:C42"/>
    <mergeCell ref="J42:M42"/>
    <mergeCell ref="B43:E43"/>
    <mergeCell ref="J43:M43"/>
    <mergeCell ref="B49:E49"/>
    <mergeCell ref="J49:M49"/>
    <mergeCell ref="B50:E50"/>
    <mergeCell ref="J50:M50"/>
    <mergeCell ref="B51:E51"/>
    <mergeCell ref="J51:M51"/>
    <mergeCell ref="B44:E44"/>
    <mergeCell ref="J44:M44"/>
    <mergeCell ref="B45:E45"/>
    <mergeCell ref="J45:M45"/>
    <mergeCell ref="B46:M46"/>
    <mergeCell ref="B47:C47"/>
    <mergeCell ref="F47:I51"/>
    <mergeCell ref="J47:M47"/>
    <mergeCell ref="B48:C48"/>
    <mergeCell ref="J48:M48"/>
    <mergeCell ref="B52:M52"/>
    <mergeCell ref="B53:C53"/>
    <mergeCell ref="F53:I57"/>
    <mergeCell ref="J53:M53"/>
    <mergeCell ref="B54:C54"/>
    <mergeCell ref="J54:M54"/>
    <mergeCell ref="B55:E55"/>
    <mergeCell ref="J55:M55"/>
    <mergeCell ref="B56:E56"/>
    <mergeCell ref="J56:M56"/>
    <mergeCell ref="B57:E57"/>
    <mergeCell ref="J57:M57"/>
    <mergeCell ref="B58:M58"/>
    <mergeCell ref="B59:C59"/>
    <mergeCell ref="F59:I63"/>
    <mergeCell ref="J59:M59"/>
    <mergeCell ref="B60:C60"/>
    <mergeCell ref="J60:M60"/>
    <mergeCell ref="B61:E61"/>
    <mergeCell ref="J61:M61"/>
    <mergeCell ref="B67:E67"/>
    <mergeCell ref="J67:M67"/>
    <mergeCell ref="B68:E68"/>
    <mergeCell ref="J68:M68"/>
    <mergeCell ref="B69:E69"/>
    <mergeCell ref="J69:M69"/>
    <mergeCell ref="B62:E62"/>
    <mergeCell ref="J62:M62"/>
    <mergeCell ref="B63:E63"/>
    <mergeCell ref="J63:M63"/>
    <mergeCell ref="B64:M64"/>
    <mergeCell ref="B65:C65"/>
    <mergeCell ref="F65:I69"/>
    <mergeCell ref="J65:M65"/>
    <mergeCell ref="B66:C66"/>
    <mergeCell ref="J66:M66"/>
    <mergeCell ref="B70:M70"/>
    <mergeCell ref="B71:C71"/>
    <mergeCell ref="F71:I75"/>
    <mergeCell ref="J71:M71"/>
    <mergeCell ref="B72:C72"/>
    <mergeCell ref="J72:M72"/>
    <mergeCell ref="B73:E73"/>
    <mergeCell ref="J73:M73"/>
    <mergeCell ref="B74:E74"/>
    <mergeCell ref="J74:M74"/>
    <mergeCell ref="B75:E75"/>
    <mergeCell ref="J75:M75"/>
    <mergeCell ref="B76:M76"/>
    <mergeCell ref="B77:C77"/>
    <mergeCell ref="F77:I81"/>
    <mergeCell ref="J77:M77"/>
    <mergeCell ref="B78:C78"/>
    <mergeCell ref="J78:M78"/>
    <mergeCell ref="B79:E79"/>
    <mergeCell ref="J79:M79"/>
    <mergeCell ref="B85:E85"/>
    <mergeCell ref="J85:M85"/>
    <mergeCell ref="B86:E86"/>
    <mergeCell ref="J86:M86"/>
    <mergeCell ref="B87:E87"/>
    <mergeCell ref="J87:M87"/>
    <mergeCell ref="B80:E80"/>
    <mergeCell ref="J80:M80"/>
    <mergeCell ref="B81:E81"/>
    <mergeCell ref="J81:M81"/>
    <mergeCell ref="B82:M82"/>
    <mergeCell ref="B83:C83"/>
    <mergeCell ref="F83:I87"/>
    <mergeCell ref="J83:M83"/>
    <mergeCell ref="B84:C84"/>
    <mergeCell ref="J84:M84"/>
    <mergeCell ref="B93:E93"/>
    <mergeCell ref="J93:M93"/>
    <mergeCell ref="B94:M94"/>
    <mergeCell ref="B88:M88"/>
    <mergeCell ref="B89:C89"/>
    <mergeCell ref="F89:I93"/>
    <mergeCell ref="J89:M89"/>
    <mergeCell ref="B90:C90"/>
    <mergeCell ref="J90:M90"/>
    <mergeCell ref="B91:E91"/>
    <mergeCell ref="J91:M91"/>
    <mergeCell ref="B92:E92"/>
    <mergeCell ref="J92:M92"/>
    <mergeCell ref="B100:M100"/>
    <mergeCell ref="B95:C95"/>
    <mergeCell ref="F95:I99"/>
    <mergeCell ref="J95:M95"/>
    <mergeCell ref="B96:C96"/>
    <mergeCell ref="J96:M96"/>
    <mergeCell ref="B97:E97"/>
    <mergeCell ref="J97:M97"/>
    <mergeCell ref="B98:E98"/>
    <mergeCell ref="J98:M98"/>
    <mergeCell ref="B99:E99"/>
    <mergeCell ref="J99:M99"/>
    <mergeCell ref="B106:M106"/>
    <mergeCell ref="B101:C101"/>
    <mergeCell ref="F101:I105"/>
    <mergeCell ref="J101:M101"/>
    <mergeCell ref="B102:C102"/>
    <mergeCell ref="J102:M102"/>
    <mergeCell ref="B103:E103"/>
    <mergeCell ref="J103:M103"/>
    <mergeCell ref="B104:E104"/>
    <mergeCell ref="J104:M104"/>
    <mergeCell ref="B105:E105"/>
    <mergeCell ref="J105:M105"/>
    <mergeCell ref="B107:C107"/>
    <mergeCell ref="F107:I111"/>
    <mergeCell ref="J107:M107"/>
    <mergeCell ref="B108:C108"/>
    <mergeCell ref="J108:M108"/>
    <mergeCell ref="B109:E109"/>
    <mergeCell ref="J109:M109"/>
    <mergeCell ref="B110:E110"/>
    <mergeCell ref="J110:M110"/>
    <mergeCell ref="B111:E111"/>
    <mergeCell ref="J111:M111"/>
    <mergeCell ref="B112:M112"/>
    <mergeCell ref="B113:C113"/>
    <mergeCell ref="F113:I117"/>
    <mergeCell ref="J113:M113"/>
    <mergeCell ref="B114:C114"/>
    <mergeCell ref="J114:M114"/>
    <mergeCell ref="B115:E115"/>
    <mergeCell ref="J115:M115"/>
    <mergeCell ref="B116:E116"/>
    <mergeCell ref="J116:M116"/>
    <mergeCell ref="B117:E117"/>
    <mergeCell ref="J117:M117"/>
    <mergeCell ref="B118:M118"/>
    <mergeCell ref="B119:C119"/>
    <mergeCell ref="F119:I123"/>
    <mergeCell ref="J119:M119"/>
    <mergeCell ref="B120:C120"/>
    <mergeCell ref="J120:M120"/>
    <mergeCell ref="B121:E121"/>
    <mergeCell ref="J121:M121"/>
    <mergeCell ref="B122:E122"/>
    <mergeCell ref="J122:M122"/>
    <mergeCell ref="B123:E123"/>
    <mergeCell ref="J123:M123"/>
    <mergeCell ref="B124:M124"/>
    <mergeCell ref="B125:C125"/>
    <mergeCell ref="F125:I129"/>
    <mergeCell ref="J125:M125"/>
    <mergeCell ref="B126:C126"/>
    <mergeCell ref="J126:M126"/>
    <mergeCell ref="B127:E127"/>
    <mergeCell ref="J127:M127"/>
    <mergeCell ref="B128:E128"/>
    <mergeCell ref="J128:M128"/>
    <mergeCell ref="B129:E129"/>
    <mergeCell ref="J129:M129"/>
    <mergeCell ref="B130:M130"/>
    <mergeCell ref="B131:C131"/>
    <mergeCell ref="F131:I135"/>
    <mergeCell ref="J131:M131"/>
    <mergeCell ref="B132:C132"/>
    <mergeCell ref="J132:M132"/>
    <mergeCell ref="B133:E133"/>
    <mergeCell ref="J133:M133"/>
    <mergeCell ref="B134:E134"/>
    <mergeCell ref="J134:M134"/>
    <mergeCell ref="B135:E135"/>
    <mergeCell ref="J135:M135"/>
    <mergeCell ref="B136:M136"/>
    <mergeCell ref="B137:C137"/>
    <mergeCell ref="F137:I141"/>
    <mergeCell ref="J137:M137"/>
    <mergeCell ref="B138:C138"/>
    <mergeCell ref="J138:M138"/>
    <mergeCell ref="B139:E139"/>
    <mergeCell ref="J139:M139"/>
    <mergeCell ref="B140:E140"/>
    <mergeCell ref="J140:M140"/>
    <mergeCell ref="B141:E141"/>
    <mergeCell ref="J141:M141"/>
    <mergeCell ref="B142:M142"/>
    <mergeCell ref="B143:C143"/>
    <mergeCell ref="F143:I147"/>
    <mergeCell ref="J143:M143"/>
    <mergeCell ref="B144:C144"/>
    <mergeCell ref="J144:M144"/>
    <mergeCell ref="B145:E145"/>
    <mergeCell ref="J145:M145"/>
    <mergeCell ref="B146:E146"/>
    <mergeCell ref="J146:M146"/>
    <mergeCell ref="B147:E147"/>
    <mergeCell ref="J147:M147"/>
    <mergeCell ref="B148:M148"/>
    <mergeCell ref="B149:C149"/>
    <mergeCell ref="F149:I153"/>
    <mergeCell ref="J149:M149"/>
    <mergeCell ref="B150:C150"/>
    <mergeCell ref="J150:M150"/>
    <mergeCell ref="B151:E151"/>
    <mergeCell ref="J151:M151"/>
    <mergeCell ref="B152:E152"/>
    <mergeCell ref="J152:M152"/>
    <mergeCell ref="B153:E153"/>
    <mergeCell ref="J153:M153"/>
    <mergeCell ref="B154:M154"/>
    <mergeCell ref="B155:C155"/>
    <mergeCell ref="F155:I159"/>
    <mergeCell ref="J155:M155"/>
    <mergeCell ref="B156:C156"/>
    <mergeCell ref="J156:M156"/>
    <mergeCell ref="B157:E157"/>
    <mergeCell ref="J157:M157"/>
    <mergeCell ref="B158:E158"/>
    <mergeCell ref="J158:M158"/>
    <mergeCell ref="B159:E159"/>
    <mergeCell ref="J159:M159"/>
    <mergeCell ref="B160:M160"/>
    <mergeCell ref="B161:C161"/>
    <mergeCell ref="F161:I165"/>
    <mergeCell ref="J161:M161"/>
    <mergeCell ref="B162:C162"/>
    <mergeCell ref="J162:M162"/>
    <mergeCell ref="B163:E163"/>
    <mergeCell ref="J163:M163"/>
    <mergeCell ref="B164:E164"/>
    <mergeCell ref="J164:M164"/>
    <mergeCell ref="B165:E165"/>
    <mergeCell ref="J165:M165"/>
    <mergeCell ref="B166:M166"/>
    <mergeCell ref="B167:C167"/>
    <mergeCell ref="F167:I171"/>
    <mergeCell ref="J167:M167"/>
    <mergeCell ref="B168:C168"/>
    <mergeCell ref="J168:M168"/>
    <mergeCell ref="B169:E169"/>
    <mergeCell ref="J169:M169"/>
    <mergeCell ref="B170:E170"/>
    <mergeCell ref="J170:M170"/>
    <mergeCell ref="B171:E171"/>
    <mergeCell ref="J171:M171"/>
    <mergeCell ref="B172:M172"/>
    <mergeCell ref="B173:C173"/>
    <mergeCell ref="F173:I177"/>
    <mergeCell ref="J173:M173"/>
    <mergeCell ref="B174:C174"/>
    <mergeCell ref="J174:M174"/>
    <mergeCell ref="B175:E175"/>
    <mergeCell ref="J175:M175"/>
    <mergeCell ref="B176:E176"/>
    <mergeCell ref="J176:M176"/>
    <mergeCell ref="B177:E177"/>
    <mergeCell ref="J177:M177"/>
    <mergeCell ref="B178:M178"/>
    <mergeCell ref="B179:C179"/>
    <mergeCell ref="F179:I183"/>
    <mergeCell ref="J179:M179"/>
    <mergeCell ref="B180:C180"/>
    <mergeCell ref="J180:M180"/>
    <mergeCell ref="B181:E181"/>
    <mergeCell ref="J181:M181"/>
    <mergeCell ref="B182:E182"/>
    <mergeCell ref="J182:M182"/>
    <mergeCell ref="B183:E183"/>
    <mergeCell ref="J183:M183"/>
    <mergeCell ref="B184:M184"/>
    <mergeCell ref="B185:C185"/>
    <mergeCell ref="F185:I189"/>
    <mergeCell ref="J185:M185"/>
    <mergeCell ref="B186:C186"/>
    <mergeCell ref="J186:M186"/>
    <mergeCell ref="B187:E187"/>
    <mergeCell ref="J187:M187"/>
    <mergeCell ref="B188:E188"/>
    <mergeCell ref="J188:M188"/>
    <mergeCell ref="B189:E189"/>
    <mergeCell ref="J189:M189"/>
    <mergeCell ref="B190:M190"/>
    <mergeCell ref="B191:C191"/>
    <mergeCell ref="F191:I195"/>
    <mergeCell ref="J191:M191"/>
    <mergeCell ref="B192:C192"/>
    <mergeCell ref="J192:M192"/>
    <mergeCell ref="B193:E193"/>
    <mergeCell ref="J193:M193"/>
    <mergeCell ref="B194:E194"/>
    <mergeCell ref="J194:M194"/>
    <mergeCell ref="B195:E195"/>
    <mergeCell ref="J195:M195"/>
    <mergeCell ref="B196:M196"/>
    <mergeCell ref="B197:C197"/>
    <mergeCell ref="F197:I201"/>
    <mergeCell ref="J197:M197"/>
    <mergeCell ref="B198:C198"/>
    <mergeCell ref="J198:M198"/>
    <mergeCell ref="B199:E199"/>
    <mergeCell ref="J199:M199"/>
    <mergeCell ref="B200:E200"/>
    <mergeCell ref="J200:M200"/>
    <mergeCell ref="B201:E201"/>
    <mergeCell ref="J201:M201"/>
    <mergeCell ref="B202:M202"/>
    <mergeCell ref="B203:C203"/>
    <mergeCell ref="F203:I207"/>
    <mergeCell ref="J203:M203"/>
    <mergeCell ref="B204:C204"/>
    <mergeCell ref="J204:M204"/>
    <mergeCell ref="B205:E205"/>
    <mergeCell ref="J205:M205"/>
    <mergeCell ref="B206:E206"/>
    <mergeCell ref="J206:M206"/>
    <mergeCell ref="B207:E207"/>
    <mergeCell ref="J207:M207"/>
    <mergeCell ref="B208:M208"/>
    <mergeCell ref="B209:C209"/>
    <mergeCell ref="F209:I213"/>
    <mergeCell ref="J209:M209"/>
    <mergeCell ref="B210:C210"/>
    <mergeCell ref="J210:M210"/>
    <mergeCell ref="B211:E211"/>
    <mergeCell ref="J211:M211"/>
    <mergeCell ref="B212:E212"/>
    <mergeCell ref="J212:M212"/>
    <mergeCell ref="B213:E213"/>
    <mergeCell ref="J213:M213"/>
    <mergeCell ref="B214:M214"/>
    <mergeCell ref="B215:C215"/>
    <mergeCell ref="F215:I219"/>
    <mergeCell ref="J215:M215"/>
    <mergeCell ref="B216:C216"/>
    <mergeCell ref="J216:M216"/>
    <mergeCell ref="B217:E217"/>
    <mergeCell ref="J217:M217"/>
    <mergeCell ref="B218:E218"/>
    <mergeCell ref="J218:M218"/>
    <mergeCell ref="B219:E219"/>
    <mergeCell ref="J219:M219"/>
    <mergeCell ref="B220:M220"/>
    <mergeCell ref="B221:C221"/>
    <mergeCell ref="F221:I225"/>
    <mergeCell ref="J221:M221"/>
    <mergeCell ref="B222:C222"/>
    <mergeCell ref="J222:M222"/>
    <mergeCell ref="B223:E223"/>
    <mergeCell ref="J223:M223"/>
    <mergeCell ref="B224:E224"/>
    <mergeCell ref="J224:M224"/>
    <mergeCell ref="B225:E225"/>
    <mergeCell ref="J225:M225"/>
    <mergeCell ref="B226:M226"/>
    <mergeCell ref="B227:C227"/>
    <mergeCell ref="F227:I231"/>
    <mergeCell ref="J227:M227"/>
    <mergeCell ref="B228:C228"/>
    <mergeCell ref="J228:M228"/>
    <mergeCell ref="B229:E229"/>
    <mergeCell ref="J229:M229"/>
    <mergeCell ref="B230:E230"/>
    <mergeCell ref="J230:M230"/>
    <mergeCell ref="B231:E231"/>
    <mergeCell ref="J231:M231"/>
    <mergeCell ref="B232:M232"/>
    <mergeCell ref="B233:C233"/>
    <mergeCell ref="F233:I237"/>
    <mergeCell ref="J233:M233"/>
    <mergeCell ref="B234:C234"/>
    <mergeCell ref="J234:M234"/>
    <mergeCell ref="B235:E235"/>
    <mergeCell ref="J235:M235"/>
    <mergeCell ref="B236:E236"/>
    <mergeCell ref="J236:M236"/>
    <mergeCell ref="B237:E237"/>
    <mergeCell ref="J237:M237"/>
    <mergeCell ref="B238:M238"/>
    <mergeCell ref="B239:C239"/>
    <mergeCell ref="F239:I243"/>
    <mergeCell ref="J239:M239"/>
    <mergeCell ref="B240:C240"/>
    <mergeCell ref="J240:M240"/>
    <mergeCell ref="B241:E241"/>
    <mergeCell ref="J241:M241"/>
    <mergeCell ref="B242:E242"/>
    <mergeCell ref="J242:M242"/>
    <mergeCell ref="B243:E243"/>
    <mergeCell ref="J243:M243"/>
    <mergeCell ref="B244:M244"/>
    <mergeCell ref="B245:C245"/>
    <mergeCell ref="F245:I249"/>
    <mergeCell ref="J245:M245"/>
    <mergeCell ref="B246:C246"/>
    <mergeCell ref="J246:M246"/>
    <mergeCell ref="B247:E247"/>
    <mergeCell ref="J247:M247"/>
    <mergeCell ref="B248:E248"/>
    <mergeCell ref="J248:M248"/>
    <mergeCell ref="B249:E249"/>
    <mergeCell ref="J249:M249"/>
    <mergeCell ref="B250:M250"/>
    <mergeCell ref="B251:C251"/>
    <mergeCell ref="F251:I255"/>
    <mergeCell ref="J251:M251"/>
    <mergeCell ref="B252:C252"/>
    <mergeCell ref="J252:M252"/>
    <mergeCell ref="B253:E253"/>
    <mergeCell ref="J253:M253"/>
    <mergeCell ref="B254:E254"/>
    <mergeCell ref="J254:M254"/>
    <mergeCell ref="B255:E255"/>
    <mergeCell ref="J255:M255"/>
    <mergeCell ref="B256:M256"/>
    <mergeCell ref="B257:C257"/>
    <mergeCell ref="F257:I261"/>
    <mergeCell ref="J257:M257"/>
    <mergeCell ref="B258:C258"/>
    <mergeCell ref="J258:M258"/>
    <mergeCell ref="B259:E259"/>
    <mergeCell ref="J259:M259"/>
    <mergeCell ref="B260:E260"/>
    <mergeCell ref="J260:M260"/>
    <mergeCell ref="B261:E261"/>
    <mergeCell ref="J261:M261"/>
    <mergeCell ref="B262:M262"/>
    <mergeCell ref="B263:C263"/>
    <mergeCell ref="F263:I267"/>
    <mergeCell ref="J263:M263"/>
    <mergeCell ref="B264:C264"/>
    <mergeCell ref="J264:M264"/>
    <mergeCell ref="B265:E265"/>
    <mergeCell ref="J265:M265"/>
    <mergeCell ref="B266:E266"/>
    <mergeCell ref="J266:M266"/>
    <mergeCell ref="B267:E267"/>
    <mergeCell ref="J267:M267"/>
    <mergeCell ref="B268:M268"/>
    <mergeCell ref="B269:C269"/>
    <mergeCell ref="F269:I273"/>
    <mergeCell ref="J269:M269"/>
    <mergeCell ref="B270:C270"/>
    <mergeCell ref="J270:M270"/>
    <mergeCell ref="B271:E271"/>
    <mergeCell ref="J271:M271"/>
    <mergeCell ref="B272:E272"/>
    <mergeCell ref="J272:M272"/>
    <mergeCell ref="B273:E273"/>
    <mergeCell ref="J273:M273"/>
    <mergeCell ref="B274:M274"/>
    <mergeCell ref="B275:C275"/>
    <mergeCell ref="F275:I279"/>
    <mergeCell ref="J275:M275"/>
    <mergeCell ref="B276:C276"/>
    <mergeCell ref="J276:M276"/>
    <mergeCell ref="B277:E277"/>
    <mergeCell ref="J277:M277"/>
    <mergeCell ref="B278:E278"/>
    <mergeCell ref="J278:M278"/>
    <mergeCell ref="B279:E279"/>
    <mergeCell ref="J279:M279"/>
    <mergeCell ref="B280:M280"/>
    <mergeCell ref="B281:C281"/>
    <mergeCell ref="F281:I285"/>
    <mergeCell ref="J281:M281"/>
    <mergeCell ref="B282:C282"/>
    <mergeCell ref="J282:M282"/>
    <mergeCell ref="B283:E283"/>
    <mergeCell ref="J283:M283"/>
    <mergeCell ref="B284:E284"/>
    <mergeCell ref="J284:M284"/>
    <mergeCell ref="B285:E285"/>
    <mergeCell ref="J285:M285"/>
    <mergeCell ref="B286:M286"/>
    <mergeCell ref="B287:C287"/>
    <mergeCell ref="F287:I291"/>
    <mergeCell ref="J287:M287"/>
    <mergeCell ref="B288:C288"/>
    <mergeCell ref="J288:M288"/>
    <mergeCell ref="B289:E289"/>
    <mergeCell ref="J289:M289"/>
    <mergeCell ref="B290:E290"/>
    <mergeCell ref="J290:M290"/>
    <mergeCell ref="B291:E291"/>
    <mergeCell ref="J291:M291"/>
    <mergeCell ref="B292:M292"/>
    <mergeCell ref="B293:C293"/>
    <mergeCell ref="F293:I297"/>
    <mergeCell ref="J293:M293"/>
    <mergeCell ref="B294:C294"/>
    <mergeCell ref="J294:M294"/>
    <mergeCell ref="B295:E295"/>
    <mergeCell ref="J295:M295"/>
    <mergeCell ref="B296:E296"/>
    <mergeCell ref="J296:M296"/>
    <mergeCell ref="B297:E297"/>
    <mergeCell ref="J297:M297"/>
    <mergeCell ref="B298:M298"/>
    <mergeCell ref="B299:C299"/>
    <mergeCell ref="F299:I303"/>
    <mergeCell ref="J299:M299"/>
    <mergeCell ref="B300:C300"/>
    <mergeCell ref="J300:M300"/>
    <mergeCell ref="B301:E301"/>
    <mergeCell ref="J301:M301"/>
    <mergeCell ref="B302:E302"/>
    <mergeCell ref="J302:M302"/>
    <mergeCell ref="B303:E303"/>
    <mergeCell ref="J303:M303"/>
    <mergeCell ref="B304:M304"/>
    <mergeCell ref="B305:C305"/>
    <mergeCell ref="F305:I309"/>
    <mergeCell ref="J305:M305"/>
    <mergeCell ref="B306:C306"/>
    <mergeCell ref="J306:M306"/>
    <mergeCell ref="B307:E307"/>
    <mergeCell ref="J307:M307"/>
    <mergeCell ref="B308:E308"/>
    <mergeCell ref="J308:M308"/>
    <mergeCell ref="B309:E309"/>
    <mergeCell ref="J309:M309"/>
    <mergeCell ref="B310:M310"/>
    <mergeCell ref="B311:C311"/>
    <mergeCell ref="F311:I315"/>
    <mergeCell ref="J311:M311"/>
    <mergeCell ref="B312:C312"/>
    <mergeCell ref="J312:M312"/>
    <mergeCell ref="B313:E313"/>
    <mergeCell ref="J313:M313"/>
    <mergeCell ref="B314:E314"/>
    <mergeCell ref="J314:M314"/>
    <mergeCell ref="B315:E315"/>
    <mergeCell ref="J315:M315"/>
    <mergeCell ref="B316:M316"/>
    <mergeCell ref="B317:C317"/>
    <mergeCell ref="F317:I321"/>
    <mergeCell ref="J317:M317"/>
    <mergeCell ref="B318:C318"/>
    <mergeCell ref="J318:M318"/>
    <mergeCell ref="B319:E319"/>
    <mergeCell ref="J319:M319"/>
    <mergeCell ref="B320:E320"/>
    <mergeCell ref="J320:M320"/>
    <mergeCell ref="B321:E321"/>
    <mergeCell ref="J321:M321"/>
    <mergeCell ref="B322:M322"/>
    <mergeCell ref="B323:C323"/>
    <mergeCell ref="F323:I327"/>
    <mergeCell ref="J323:M323"/>
    <mergeCell ref="B324:C324"/>
    <mergeCell ref="J324:M324"/>
    <mergeCell ref="B325:E325"/>
    <mergeCell ref="J325:M325"/>
    <mergeCell ref="B326:E326"/>
    <mergeCell ref="J326:M326"/>
    <mergeCell ref="B327:E327"/>
    <mergeCell ref="J327:M327"/>
    <mergeCell ref="B328:M328"/>
    <mergeCell ref="B329:C329"/>
    <mergeCell ref="F329:I333"/>
    <mergeCell ref="J329:M329"/>
    <mergeCell ref="B330:C330"/>
    <mergeCell ref="J330:M330"/>
    <mergeCell ref="B331:E331"/>
    <mergeCell ref="J331:M331"/>
    <mergeCell ref="B332:E332"/>
    <mergeCell ref="J332:M332"/>
    <mergeCell ref="B333:E333"/>
    <mergeCell ref="J333:M333"/>
    <mergeCell ref="B334:M334"/>
    <mergeCell ref="B335:C335"/>
    <mergeCell ref="F335:I339"/>
    <mergeCell ref="J335:M335"/>
    <mergeCell ref="B336:C336"/>
    <mergeCell ref="J336:M336"/>
    <mergeCell ref="B337:E337"/>
    <mergeCell ref="J337:M337"/>
    <mergeCell ref="B338:E338"/>
    <mergeCell ref="J338:M338"/>
    <mergeCell ref="B339:E339"/>
    <mergeCell ref="J339:M339"/>
    <mergeCell ref="B340:M340"/>
    <mergeCell ref="B341:C341"/>
    <mergeCell ref="F341:I345"/>
    <mergeCell ref="J341:M341"/>
    <mergeCell ref="B342:C342"/>
    <mergeCell ref="J342:M342"/>
    <mergeCell ref="B343:E343"/>
    <mergeCell ref="J343:M343"/>
    <mergeCell ref="B344:E344"/>
    <mergeCell ref="J344:M344"/>
    <mergeCell ref="B345:E345"/>
    <mergeCell ref="J345:M345"/>
    <mergeCell ref="B346:M346"/>
    <mergeCell ref="B347:C347"/>
    <mergeCell ref="F347:I351"/>
    <mergeCell ref="J347:M347"/>
    <mergeCell ref="B348:C348"/>
    <mergeCell ref="J348:M348"/>
    <mergeCell ref="B349:E349"/>
    <mergeCell ref="J349:M349"/>
    <mergeCell ref="B350:E350"/>
    <mergeCell ref="J350:M350"/>
    <mergeCell ref="B351:E351"/>
    <mergeCell ref="J351:M351"/>
    <mergeCell ref="B352:M352"/>
    <mergeCell ref="B353:C353"/>
    <mergeCell ref="F353:I357"/>
    <mergeCell ref="J353:M353"/>
    <mergeCell ref="B354:C354"/>
    <mergeCell ref="J354:M354"/>
    <mergeCell ref="B355:E355"/>
    <mergeCell ref="J355:M355"/>
    <mergeCell ref="B356:E356"/>
    <mergeCell ref="J356:M356"/>
    <mergeCell ref="B357:E357"/>
    <mergeCell ref="J357:M357"/>
    <mergeCell ref="B358:M358"/>
    <mergeCell ref="B359:C359"/>
    <mergeCell ref="F359:I363"/>
    <mergeCell ref="J359:M359"/>
    <mergeCell ref="B360:C360"/>
    <mergeCell ref="J360:M360"/>
    <mergeCell ref="B361:E361"/>
    <mergeCell ref="J361:M361"/>
    <mergeCell ref="B362:E362"/>
    <mergeCell ref="J362:M362"/>
    <mergeCell ref="B363:E363"/>
    <mergeCell ref="J363:M363"/>
    <mergeCell ref="B371:M371"/>
    <mergeCell ref="B370:M370"/>
    <mergeCell ref="B364:M364"/>
    <mergeCell ref="B365:C365"/>
    <mergeCell ref="F365:I369"/>
    <mergeCell ref="J365:M365"/>
    <mergeCell ref="B366:C366"/>
    <mergeCell ref="J366:M366"/>
    <mergeCell ref="B367:E367"/>
    <mergeCell ref="J367:M367"/>
    <mergeCell ref="B368:E368"/>
    <mergeCell ref="J368:M368"/>
    <mergeCell ref="B369:E369"/>
    <mergeCell ref="J369:M369"/>
    <mergeCell ref="N5:Q5"/>
    <mergeCell ref="N6:Q9"/>
    <mergeCell ref="N11:Q11"/>
    <mergeCell ref="N12:Q15"/>
    <mergeCell ref="N17:Q17"/>
    <mergeCell ref="N18:Q21"/>
    <mergeCell ref="N23:Q23"/>
    <mergeCell ref="N24:Q27"/>
    <mergeCell ref="N29:Q29"/>
    <mergeCell ref="N30:Q33"/>
    <mergeCell ref="N35:Q35"/>
    <mergeCell ref="N36:Q39"/>
    <mergeCell ref="N41:Q41"/>
    <mergeCell ref="N42:Q45"/>
    <mergeCell ref="N365:Q365"/>
    <mergeCell ref="N366:Q369"/>
    <mergeCell ref="N359:Q359"/>
    <mergeCell ref="N360:Q363"/>
    <mergeCell ref="N353:Q353"/>
    <mergeCell ref="N354:Q357"/>
    <mergeCell ref="N347:Q347"/>
    <mergeCell ref="N348:Q351"/>
    <mergeCell ref="N341:Q341"/>
    <mergeCell ref="N342:Q345"/>
    <mergeCell ref="N335:Q335"/>
    <mergeCell ref="N336:Q339"/>
    <mergeCell ref="N305:Q305"/>
    <mergeCell ref="N306:Q309"/>
    <mergeCell ref="N311:Q311"/>
    <mergeCell ref="N312:Q315"/>
    <mergeCell ref="N317:Q317"/>
    <mergeCell ref="N318:Q321"/>
    <mergeCell ref="N323:Q323"/>
    <mergeCell ref="N324:Q327"/>
    <mergeCell ref="N329:Q329"/>
    <mergeCell ref="N330:Q333"/>
    <mergeCell ref="N299:Q299"/>
    <mergeCell ref="N300:Q303"/>
    <mergeCell ref="N293:Q293"/>
    <mergeCell ref="N294:Q297"/>
    <mergeCell ref="N287:Q287"/>
    <mergeCell ref="N288:Q291"/>
    <mergeCell ref="N281:Q281"/>
    <mergeCell ref="N282:Q285"/>
    <mergeCell ref="N275:Q275"/>
    <mergeCell ref="N276:Q279"/>
    <mergeCell ref="N269:Q269"/>
    <mergeCell ref="N270:Q273"/>
    <mergeCell ref="N263:Q263"/>
    <mergeCell ref="N264:Q267"/>
    <mergeCell ref="N257:Q257"/>
    <mergeCell ref="N258:Q261"/>
    <mergeCell ref="N215:Q215"/>
    <mergeCell ref="N216:Q219"/>
    <mergeCell ref="N221:Q221"/>
    <mergeCell ref="N251:Q251"/>
    <mergeCell ref="N252:Q255"/>
    <mergeCell ref="N245:Q245"/>
    <mergeCell ref="N246:Q249"/>
    <mergeCell ref="N239:Q239"/>
    <mergeCell ref="N240:Q243"/>
    <mergeCell ref="N233:Q233"/>
    <mergeCell ref="N234:Q237"/>
    <mergeCell ref="N227:Q227"/>
    <mergeCell ref="N228:Q231"/>
    <mergeCell ref="N143:Q143"/>
    <mergeCell ref="N144:Q147"/>
    <mergeCell ref="N149:Q149"/>
    <mergeCell ref="N150:Q153"/>
    <mergeCell ref="N155:Q155"/>
    <mergeCell ref="N156:Q159"/>
    <mergeCell ref="N161:Q161"/>
    <mergeCell ref="N222:Q225"/>
    <mergeCell ref="N167:Q167"/>
    <mergeCell ref="N168:Q171"/>
    <mergeCell ref="N173:Q173"/>
    <mergeCell ref="N174:Q177"/>
    <mergeCell ref="N179:Q179"/>
    <mergeCell ref="N180:Q183"/>
    <mergeCell ref="N185:Q185"/>
    <mergeCell ref="N186:Q189"/>
    <mergeCell ref="N191:Q191"/>
    <mergeCell ref="N192:Q195"/>
    <mergeCell ref="N197:Q197"/>
    <mergeCell ref="N198:Q201"/>
    <mergeCell ref="N203:Q203"/>
    <mergeCell ref="N204:Q207"/>
    <mergeCell ref="N209:Q209"/>
    <mergeCell ref="N210:Q213"/>
    <mergeCell ref="N137:Q137"/>
    <mergeCell ref="N138:Q141"/>
    <mergeCell ref="N114:Q117"/>
    <mergeCell ref="N119:Q119"/>
    <mergeCell ref="N120:Q123"/>
    <mergeCell ref="N125:Q125"/>
    <mergeCell ref="N126:Q129"/>
    <mergeCell ref="N131:Q131"/>
    <mergeCell ref="N132:Q135"/>
    <mergeCell ref="N162:Q165"/>
    <mergeCell ref="N47:Q47"/>
    <mergeCell ref="N48:Q51"/>
    <mergeCell ref="N53:Q53"/>
    <mergeCell ref="N54:Q57"/>
    <mergeCell ref="N59:Q59"/>
    <mergeCell ref="N60:Q63"/>
    <mergeCell ref="N65:Q65"/>
    <mergeCell ref="N66:Q69"/>
    <mergeCell ref="N71:Q71"/>
    <mergeCell ref="N72:Q75"/>
    <mergeCell ref="N77:Q77"/>
    <mergeCell ref="N78:Q81"/>
    <mergeCell ref="N83:Q83"/>
    <mergeCell ref="N84:Q87"/>
    <mergeCell ref="N89:Q89"/>
    <mergeCell ref="N90:Q93"/>
    <mergeCell ref="N95:Q95"/>
    <mergeCell ref="N96:Q99"/>
    <mergeCell ref="N101:Q101"/>
    <mergeCell ref="N102:Q105"/>
    <mergeCell ref="N107:Q107"/>
    <mergeCell ref="N108:Q111"/>
    <mergeCell ref="N113:Q113"/>
  </mergeCells>
  <pageMargins left="0.25" right="0.25" top="0.3" bottom="0.3"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35624-198C-4191-B229-12F5DF9D7714}">
  <sheetPr codeName="Sheet1"/>
  <dimension ref="A1:AJ70"/>
  <sheetViews>
    <sheetView showGridLines="0" showRuler="0" zoomScaleNormal="100" workbookViewId="0">
      <selection activeCell="C4" sqref="C4:E4"/>
    </sheetView>
  </sheetViews>
  <sheetFormatPr defaultRowHeight="13.8" x14ac:dyDescent="0.3"/>
  <cols>
    <col min="1" max="1" width="10.33203125" bestFit="1" customWidth="1"/>
    <col min="2" max="2" width="3.33203125" hidden="1" customWidth="1"/>
    <col min="3" max="3" width="5" bestFit="1" customWidth="1"/>
    <col min="4" max="4" width="30.6640625" customWidth="1"/>
    <col min="5" max="6" width="50.6640625" customWidth="1"/>
    <col min="7" max="10" width="30.6640625" customWidth="1"/>
    <col min="11" max="11" width="20.6640625" customWidth="1"/>
    <col min="12" max="12" width="3.44140625" bestFit="1" customWidth="1"/>
    <col min="13" max="23" width="20.6640625" customWidth="1"/>
    <col min="24" max="24" width="1.88671875" bestFit="1" customWidth="1"/>
    <col min="25" max="36" width="20.6640625" customWidth="1"/>
  </cols>
  <sheetData>
    <row r="1" spans="1:36" s="1" customFormat="1" ht="18" customHeight="1" x14ac:dyDescent="0.3">
      <c r="A1" s="166" t="s">
        <v>99</v>
      </c>
      <c r="C1" s="411" t="s">
        <v>141</v>
      </c>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H1" s="166" t="s">
        <v>99</v>
      </c>
    </row>
    <row r="2" spans="1:36" s="1" customFormat="1" ht="18" customHeight="1" thickBot="1" x14ac:dyDescent="0.35">
      <c r="A2" s="166" t="s">
        <v>101</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H2" s="166" t="s">
        <v>15</v>
      </c>
    </row>
    <row r="3" spans="1:36" s="1" customFormat="1" ht="18" customHeight="1" x14ac:dyDescent="0.3">
      <c r="A3" s="166" t="s">
        <v>142</v>
      </c>
      <c r="C3" s="377" t="s">
        <v>85</v>
      </c>
      <c r="D3" s="378"/>
      <c r="E3" s="378"/>
      <c r="F3" s="280"/>
      <c r="G3" s="131" t="s">
        <v>87</v>
      </c>
      <c r="H3" s="132" t="s">
        <v>143</v>
      </c>
      <c r="I3" s="132" t="s">
        <v>144</v>
      </c>
      <c r="J3" s="306" t="s">
        <v>91</v>
      </c>
      <c r="K3" s="306"/>
      <c r="L3" s="307"/>
      <c r="M3" s="316" t="s">
        <v>105</v>
      </c>
      <c r="N3" s="306"/>
      <c r="O3" s="306"/>
      <c r="P3" s="306" t="s">
        <v>106</v>
      </c>
      <c r="Q3" s="306"/>
      <c r="R3" s="306"/>
      <c r="S3" s="306"/>
      <c r="T3" s="306"/>
      <c r="U3" s="306" t="s">
        <v>108</v>
      </c>
      <c r="V3" s="306"/>
      <c r="W3" s="306"/>
      <c r="X3" s="306"/>
      <c r="Y3" s="306"/>
      <c r="Z3" s="306" t="s">
        <v>109</v>
      </c>
      <c r="AA3" s="306"/>
      <c r="AB3" s="306"/>
      <c r="AC3" s="306"/>
      <c r="AD3" s="132"/>
      <c r="AE3" s="306" t="s">
        <v>110</v>
      </c>
      <c r="AF3" s="308"/>
      <c r="AH3" s="166" t="s">
        <v>133</v>
      </c>
    </row>
    <row r="4" spans="1:36" s="1" customFormat="1" ht="18" customHeight="1" thickBot="1" x14ac:dyDescent="0.35">
      <c r="A4" s="166" t="s">
        <v>145</v>
      </c>
      <c r="C4" s="379"/>
      <c r="D4" s="309"/>
      <c r="E4" s="309"/>
      <c r="F4" s="279"/>
      <c r="G4" s="184"/>
      <c r="H4" s="70"/>
      <c r="I4" s="70"/>
      <c r="J4" s="314"/>
      <c r="K4" s="314"/>
      <c r="L4" s="380"/>
      <c r="M4" s="381" t="str">
        <f>IF(LEN(Vendor!B5)&gt;0,Vendor!B5,"")</f>
        <v/>
      </c>
      <c r="N4" s="374"/>
      <c r="O4" s="374"/>
      <c r="P4" s="374" t="str">
        <f>IF(LEN(Vendor!C5)&gt;0,Vendor!C5,"")</f>
        <v/>
      </c>
      <c r="Q4" s="374"/>
      <c r="R4" s="374"/>
      <c r="S4" s="374"/>
      <c r="T4" s="374"/>
      <c r="U4" s="374" t="str">
        <f>IF(LEN(Vendor!K5)&gt;0,Vendor!K5,"")</f>
        <v/>
      </c>
      <c r="V4" s="374"/>
      <c r="W4" s="374"/>
      <c r="X4" s="374"/>
      <c r="Y4" s="374"/>
      <c r="Z4" s="374" t="str">
        <f>IF(LEN(Vendor!Q5)&gt;0,Vendor!Q5,"")</f>
        <v/>
      </c>
      <c r="AA4" s="374"/>
      <c r="AB4" s="374"/>
      <c r="AC4" s="374"/>
      <c r="AD4" s="287"/>
      <c r="AE4" s="374" t="str">
        <f>IF(LEN(Vendor!AF5)&gt;0,Vendor!AF5,"")</f>
        <v/>
      </c>
      <c r="AF4" s="375"/>
    </row>
    <row r="5" spans="1:36" s="1" customFormat="1" ht="9" customHeight="1" x14ac:dyDescent="0.3">
      <c r="A5" s="166" t="s">
        <v>112</v>
      </c>
      <c r="C5" s="91"/>
      <c r="D5" s="88"/>
      <c r="E5" s="88"/>
      <c r="F5" s="88"/>
      <c r="G5" s="90"/>
      <c r="H5" s="89"/>
      <c r="I5" s="89"/>
      <c r="J5" s="89"/>
      <c r="K5" s="92"/>
      <c r="L5" s="92"/>
      <c r="M5" s="412" t="s">
        <v>146</v>
      </c>
      <c r="N5" s="412"/>
      <c r="O5" s="412"/>
      <c r="P5" s="412"/>
      <c r="Q5" s="412"/>
      <c r="R5" s="412"/>
      <c r="S5" s="412"/>
      <c r="T5" s="89"/>
      <c r="U5" s="412" t="s">
        <v>147</v>
      </c>
      <c r="V5" s="412"/>
      <c r="W5" s="412"/>
      <c r="X5" s="412"/>
      <c r="Y5" s="412"/>
      <c r="Z5" s="412"/>
      <c r="AA5" s="414" t="s">
        <v>148</v>
      </c>
      <c r="AB5" s="415"/>
      <c r="AC5" s="415"/>
      <c r="AD5" s="415"/>
      <c r="AE5" s="415"/>
      <c r="AF5" s="165"/>
    </row>
    <row r="6" spans="1:36" s="1" customFormat="1" ht="9" customHeight="1" thickBot="1" x14ac:dyDescent="0.35">
      <c r="A6" s="166" t="s">
        <v>99</v>
      </c>
      <c r="C6" s="91"/>
      <c r="D6" s="88"/>
      <c r="E6" s="88"/>
      <c r="F6" s="88"/>
      <c r="G6" s="88"/>
      <c r="H6" s="88"/>
      <c r="I6" s="92"/>
      <c r="J6" s="93"/>
      <c r="K6" s="92"/>
      <c r="L6" s="106"/>
      <c r="M6" s="413"/>
      <c r="N6" s="413"/>
      <c r="O6" s="413"/>
      <c r="P6" s="413"/>
      <c r="Q6" s="413"/>
      <c r="R6" s="413"/>
      <c r="S6" s="413"/>
      <c r="T6" s="94"/>
      <c r="U6" s="413"/>
      <c r="V6" s="413"/>
      <c r="W6" s="413"/>
      <c r="X6" s="413"/>
      <c r="Y6" s="413"/>
      <c r="Z6" s="413"/>
      <c r="AA6" s="416"/>
      <c r="AB6" s="413"/>
      <c r="AC6" s="413"/>
      <c r="AD6" s="413"/>
      <c r="AE6" s="413"/>
      <c r="AF6" s="168"/>
    </row>
    <row r="7" spans="1:36" s="1" customFormat="1" ht="18" customHeight="1" x14ac:dyDescent="0.3">
      <c r="A7" s="166" t="s">
        <v>149</v>
      </c>
      <c r="C7" s="400" t="s">
        <v>150</v>
      </c>
      <c r="D7" s="390" t="s">
        <v>22</v>
      </c>
      <c r="E7" s="390" t="s">
        <v>192</v>
      </c>
      <c r="F7" s="390" t="s">
        <v>193</v>
      </c>
      <c r="G7" s="390" t="s">
        <v>151</v>
      </c>
      <c r="H7" s="390" t="s">
        <v>119</v>
      </c>
      <c r="I7" s="390" t="s">
        <v>152</v>
      </c>
      <c r="J7" s="392" t="s">
        <v>153</v>
      </c>
      <c r="K7" s="400" t="s">
        <v>50</v>
      </c>
      <c r="L7" s="402" t="s">
        <v>114</v>
      </c>
      <c r="M7" s="421" t="s">
        <v>65</v>
      </c>
      <c r="N7" s="390" t="s">
        <v>154</v>
      </c>
      <c r="O7" s="417" t="s">
        <v>155</v>
      </c>
      <c r="P7" s="419" t="s">
        <v>156</v>
      </c>
      <c r="Q7" s="420"/>
      <c r="R7" s="417" t="s">
        <v>71</v>
      </c>
      <c r="S7" s="404" t="s">
        <v>157</v>
      </c>
      <c r="T7" s="400" t="s">
        <v>75</v>
      </c>
      <c r="U7" s="406" t="s">
        <v>77</v>
      </c>
      <c r="V7" s="390" t="s">
        <v>158</v>
      </c>
      <c r="W7" s="408" t="s">
        <v>48</v>
      </c>
      <c r="X7" s="394" t="s">
        <v>79</v>
      </c>
      <c r="Y7" s="386" t="s">
        <v>81</v>
      </c>
      <c r="Z7" s="388" t="s">
        <v>159</v>
      </c>
      <c r="AA7" s="409" t="s">
        <v>160</v>
      </c>
      <c r="AB7" s="410"/>
      <c r="AC7" s="408" t="s">
        <v>161</v>
      </c>
      <c r="AD7" s="388" t="s">
        <v>194</v>
      </c>
      <c r="AE7" s="398" t="s">
        <v>46</v>
      </c>
      <c r="AF7" s="390" t="s">
        <v>162</v>
      </c>
      <c r="AG7" s="390" t="s">
        <v>163</v>
      </c>
      <c r="AH7" s="404" t="s">
        <v>77</v>
      </c>
      <c r="AI7" s="396" t="s">
        <v>164</v>
      </c>
      <c r="AJ7" s="396" t="s">
        <v>164</v>
      </c>
    </row>
    <row r="8" spans="1:36" ht="18" customHeight="1" thickBot="1" x14ac:dyDescent="0.35">
      <c r="A8" s="166" t="s">
        <v>165</v>
      </c>
      <c r="B8" s="14"/>
      <c r="C8" s="401"/>
      <c r="D8" s="391"/>
      <c r="E8" s="391"/>
      <c r="F8" s="391"/>
      <c r="G8" s="391"/>
      <c r="H8" s="391"/>
      <c r="I8" s="391"/>
      <c r="J8" s="393"/>
      <c r="K8" s="401"/>
      <c r="L8" s="403"/>
      <c r="M8" s="422"/>
      <c r="N8" s="391"/>
      <c r="O8" s="418"/>
      <c r="P8" s="133" t="str">
        <f>IF(LEN(H4)&lt;1,"",H4)</f>
        <v/>
      </c>
      <c r="Q8" s="134" t="str">
        <f>IF(LEN(I4)&lt;1,"",I4)</f>
        <v/>
      </c>
      <c r="R8" s="418"/>
      <c r="S8" s="405"/>
      <c r="T8" s="401"/>
      <c r="U8" s="407"/>
      <c r="V8" s="391"/>
      <c r="W8" s="403"/>
      <c r="X8" s="395"/>
      <c r="Y8" s="387"/>
      <c r="Z8" s="389"/>
      <c r="AA8" s="183" t="s">
        <v>166</v>
      </c>
      <c r="AB8" s="183" t="s">
        <v>167</v>
      </c>
      <c r="AC8" s="403"/>
      <c r="AD8" s="389"/>
      <c r="AE8" s="399"/>
      <c r="AF8" s="391"/>
      <c r="AG8" s="391"/>
      <c r="AH8" s="405"/>
      <c r="AI8" s="397"/>
      <c r="AJ8" s="397"/>
    </row>
    <row r="9" spans="1:36" ht="22.5" customHeight="1" x14ac:dyDescent="0.3">
      <c r="A9" s="166" t="s">
        <v>168</v>
      </c>
      <c r="B9" s="95" t="b">
        <v>1</v>
      </c>
      <c r="C9" s="15"/>
      <c r="D9" s="32" t="str">
        <f>IF(LEN(Vendor!E8)&lt;1,"",Vendor!E8)</f>
        <v/>
      </c>
      <c r="E9" s="33" t="str">
        <f>IF(LEN(Vendor!K8)&lt;1,"",Vendor!K8)</f>
        <v/>
      </c>
      <c r="F9" s="284"/>
      <c r="G9" s="33" t="str">
        <f>IF(LEN(Vendor!N8)&lt;1,"",Vendor!N8)</f>
        <v/>
      </c>
      <c r="H9" s="33" t="str">
        <f>IF(LEN(Vendor!O8)&lt;1,"",Vendor!O8)</f>
        <v/>
      </c>
      <c r="I9" s="33" t="str">
        <f>IF(LEN(Vendor!L8)&lt;1,"",Vendor!L8)</f>
        <v/>
      </c>
      <c r="J9" s="34" t="str">
        <f>IF(LEN(Vendor!M8)&lt;1,"",Vendor!M8)</f>
        <v/>
      </c>
      <c r="K9" s="41" t="str">
        <f>IF(OR(B9=FALSE,LEN(Vendor!AH8)&lt;1),"",Vendor!AH8)</f>
        <v/>
      </c>
      <c r="L9" s="110"/>
      <c r="M9" s="19"/>
      <c r="N9" s="18"/>
      <c r="O9" s="18"/>
      <c r="P9" s="21"/>
      <c r="Q9" s="45"/>
      <c r="R9" s="135" t="s">
        <v>99</v>
      </c>
      <c r="S9" s="22"/>
      <c r="T9" s="17"/>
      <c r="U9" s="20"/>
      <c r="V9" s="101" t="str">
        <f>IF(LEN(Vendor!AE8)&lt;1,"",IF(LEN(U9)&lt;1,Vendor!AE8,Vendor!AE8/(1-Merchandising!U9)))</f>
        <v/>
      </c>
      <c r="W9" s="98" t="str">
        <f>IF(LEN(Vendor!AG8)&lt;1,"",Vendor!AG8)</f>
        <v/>
      </c>
      <c r="X9" s="51"/>
      <c r="Y9" s="85"/>
      <c r="Z9" s="52"/>
      <c r="AA9" s="186"/>
      <c r="AB9" s="185"/>
      <c r="AC9" s="167" t="s">
        <v>99</v>
      </c>
      <c r="AD9" s="474"/>
      <c r="AE9" s="75" t="str">
        <f>IF(LEN(Vendor!AF8)&lt;1,"",Vendor!AF8)</f>
        <v/>
      </c>
      <c r="AF9" s="17" t="s">
        <v>99</v>
      </c>
      <c r="AG9" s="82"/>
      <c r="AH9" s="78" t="str">
        <f>IFERROR(
_xlfn.SWITCH(AF9,
"Select","",
"OI &amp; Reflect",((V9-AG9)-(Vendor!AE8-AE9))/(V9-AG9),
"OI",(V9-(Vendor!AE8-AE9))/(V9),
"Scanback",""),"")</f>
        <v/>
      </c>
      <c r="AI9" s="81" t="str">
        <f>IFERROR(
_xlfn.SWITCH(AF9,
"Select",IF(ISBLANK(X9),(Y9-V9)/Y9,((Y9/X9)-V9)/(Y9/X9)),
"OI &amp; Reflect",IF(ISBLANK(X9),(Y9-(V9-AG9))/Y9,((Y9/X9)-(V9-AG9))/(Y9/X9)),
"OI",IF(ISBLANK(X9),(Y9-V9)/Y9,((Y9/X9)-V9)/(Y9/X9)),
"Scanback",IF(ISBLANK(X9),(Y9-(V9-AE9))/Y9,((Y9/X9)-(V9-AE9))/(Y9/X9)),
""),
"")</f>
        <v/>
      </c>
      <c r="AJ9" s="81" t="str">
        <f>IFERROR(
_xlfn.SWITCH(AG9,
"Select",IF(ISBLANK(Y9),(Z9-W9)/Z9,((Z9/Y9)-W9)/(Z9/Y9)),
"OI &amp; Reflect",IF(ISBLANK(Y9),(Z9-(W9-AH9))/Z9,((Z9/Y9)-(W9-AH9))/(Z9/Y9)),
"OI",IF(ISBLANK(Y9),(Z9-W9)/Z9,((Z9/Y9)-W9)/(Z9/Y9)),
"Scanback",IF(ISBLANK(Y9),(Z9-(W9-AF9))/Z9,((Z9/Y9)-(W9-AF9))/(Z9/Y9)),
""),
"")</f>
        <v/>
      </c>
    </row>
    <row r="10" spans="1:36" ht="22.5" customHeight="1" x14ac:dyDescent="0.3">
      <c r="B10" s="96" t="b">
        <v>1</v>
      </c>
      <c r="C10" s="16"/>
      <c r="D10" s="35" t="str">
        <f>IF(LEN(Vendor!E9)&lt;1,"",Vendor!E9)</f>
        <v/>
      </c>
      <c r="E10" s="36" t="str">
        <f>IF(LEN(Vendor!K9)&lt;1,"",Vendor!K9)</f>
        <v/>
      </c>
      <c r="F10" s="285"/>
      <c r="G10" s="36" t="str">
        <f>IF(LEN(Vendor!N9)&lt;1,"",Vendor!N9)</f>
        <v/>
      </c>
      <c r="H10" s="36" t="str">
        <f>IF(LEN(Vendor!O9)&lt;1,"",Vendor!O9)</f>
        <v/>
      </c>
      <c r="I10" s="36" t="str">
        <f>IF(LEN(Vendor!L9)&lt;1,"",Vendor!L9)</f>
        <v/>
      </c>
      <c r="J10" s="37" t="str">
        <f>IF(LEN(Vendor!M9)&lt;1,"",Vendor!M9)</f>
        <v/>
      </c>
      <c r="K10" s="41" t="str">
        <f>IF(OR(B10=FALSE,LEN(Vendor!AH9)&lt;1),"",Vendor!AH9)</f>
        <v/>
      </c>
      <c r="L10" s="110"/>
      <c r="M10" s="42"/>
      <c r="N10" s="43"/>
      <c r="O10" s="43"/>
      <c r="P10" s="44"/>
      <c r="Q10" s="46"/>
      <c r="R10" s="136" t="s">
        <v>99</v>
      </c>
      <c r="S10" s="49"/>
      <c r="T10" s="48"/>
      <c r="U10" s="50"/>
      <c r="V10" s="102" t="str">
        <f>IF(LEN(Vendor!AE9)&lt;1,"",IF(LEN(U10)&lt;1,Vendor!AE9,Vendor!AE9/(1-Merchandising!U10)))</f>
        <v/>
      </c>
      <c r="W10" s="99" t="str">
        <f>IF(LEN(Vendor!AG9)&lt;1,"",Vendor!AG9)</f>
        <v/>
      </c>
      <c r="X10" s="53"/>
      <c r="Y10" s="86"/>
      <c r="Z10" s="54"/>
      <c r="AA10" s="187"/>
      <c r="AB10" s="188"/>
      <c r="AC10" s="473" t="s">
        <v>99</v>
      </c>
      <c r="AD10" s="475"/>
      <c r="AE10" s="76" t="str">
        <f>IF(LEN(Vendor!AF9)&lt;1,"",Vendor!AF9)</f>
        <v/>
      </c>
      <c r="AF10" s="48" t="s">
        <v>99</v>
      </c>
      <c r="AG10" s="83"/>
      <c r="AH10" s="80" t="str">
        <f>IFERROR(
_xlfn.SWITCH(AF10,
"Select","",
"OI &amp; Reflect",((V10-AG10)-(Vendor!AE9-AE10))/(V10-AG10),
"OI",(V10-(Vendor!AE9-AE10))/(V10),
"Scanback",""),"")</f>
        <v/>
      </c>
      <c r="AI10" s="79" t="str">
        <f>IFERROR(
_xlfn.SWITCH(AF10,
"Select",IF(ISBLANK(X10),(Y10-V10)/Y10,((Y10/X10)-V10)/(Y10/X10)),
"OI &amp; Reflect",IF(ISBLANK(X10),(Y10-(V10-AG10))/Y10,((Y10/X10)-(V10-AG10))/(Y10/X10)),
"OI",IF(ISBLANK(X10),(Y10-V10)/Y10,((Y10/X10)-V10)/(Y10/X10)),
"Scanback",IF(ISBLANK(X10),(Y10-(V10-AE10))/Y10,((Y10/X10)-(V10-AE10))/(Y10/X10)),
""),
"")</f>
        <v/>
      </c>
      <c r="AJ10" s="79" t="str">
        <f>IFERROR(
_xlfn.SWITCH(AG10,
"Select",IF(ISBLANK(Y10),(Z10-W10)/Z10,((Z10/Y10)-W10)/(Z10/Y10)),
"OI &amp; Reflect",IF(ISBLANK(Y10),(Z10-(W10-AH10))/Z10,((Z10/Y10)-(W10-AH10))/(Z10/Y10)),
"OI",IF(ISBLANK(Y10),(Z10-W10)/Z10,((Z10/Y10)-W10)/(Z10/Y10)),
"Scanback",IF(ISBLANK(Y10),(Z10-(W10-AF10))/Z10,((Z10/Y10)-(W10-AF10))/(Z10/Y10)),
""),
"")</f>
        <v/>
      </c>
    </row>
    <row r="11" spans="1:36" ht="22.5" customHeight="1" x14ac:dyDescent="0.3">
      <c r="B11" s="96" t="b">
        <v>1</v>
      </c>
      <c r="C11" s="16"/>
      <c r="D11" s="38" t="str">
        <f>IF(LEN(Vendor!E10)&lt;1,"",Vendor!E10)</f>
        <v/>
      </c>
      <c r="E11" s="39" t="str">
        <f>IF(LEN(Vendor!K10)&lt;1,"",Vendor!K10)</f>
        <v/>
      </c>
      <c r="F11" s="286"/>
      <c r="G11" s="39" t="str">
        <f>IF(LEN(Vendor!N10)&lt;1,"",Vendor!N10)</f>
        <v/>
      </c>
      <c r="H11" s="39" t="str">
        <f>IF(LEN(Vendor!O10)&lt;1,"",Vendor!O10)</f>
        <v/>
      </c>
      <c r="I11" s="39" t="str">
        <f>IF(LEN(Vendor!L10)&lt;1,"",Vendor!L10)</f>
        <v/>
      </c>
      <c r="J11" s="40" t="str">
        <f>IF(LEN(Vendor!M10)&lt;1,"",Vendor!M10)</f>
        <v/>
      </c>
      <c r="K11" s="41" t="str">
        <f>IF(OR(B11=FALSE,LEN(Vendor!AH10)&lt;1),"",Vendor!AH10)</f>
        <v/>
      </c>
      <c r="L11" s="111"/>
      <c r="M11" s="25"/>
      <c r="N11" s="24"/>
      <c r="O11" s="24"/>
      <c r="P11" s="27"/>
      <c r="Q11" s="47"/>
      <c r="R11" s="137" t="s">
        <v>99</v>
      </c>
      <c r="S11" s="28"/>
      <c r="T11" s="23"/>
      <c r="U11" s="26"/>
      <c r="V11" s="103" t="str">
        <f>IF(LEN(Vendor!AE10)&lt;1,"",IF(LEN(U11)&lt;1,Vendor!AE10,Vendor!AE10/(1-Merchandising!U11)))</f>
        <v/>
      </c>
      <c r="W11" s="100" t="str">
        <f>IF(LEN(Vendor!AG10)&lt;1,"",Vendor!AG10)</f>
        <v/>
      </c>
      <c r="X11" s="55"/>
      <c r="Y11" s="87"/>
      <c r="Z11" s="56"/>
      <c r="AA11" s="189"/>
      <c r="AB11" s="190"/>
      <c r="AC11" s="164" t="s">
        <v>99</v>
      </c>
      <c r="AD11" s="476"/>
      <c r="AE11" s="77" t="str">
        <f>IF(LEN(Vendor!AF10)&lt;1,"",Vendor!AF10)</f>
        <v/>
      </c>
      <c r="AF11" s="23" t="s">
        <v>99</v>
      </c>
      <c r="AG11" s="84"/>
      <c r="AH11" s="80" t="str">
        <f>IFERROR(
_xlfn.SWITCH(AF11,
"Select","",
"OI &amp; Reflect",((V11-AG11)-(Vendor!AE10-AE11))/(V11-AG11),
"OI",(V11-(Vendor!AE10-AE11))/(V11),
"Scanback",""),"")</f>
        <v/>
      </c>
      <c r="AI11" s="79" t="str">
        <f>IFERROR(
_xlfn.SWITCH(AF11,
"Select",IF(ISBLANK(X11),(Y11-V11)/Y11,((Y11/X11)-V11)/(Y11/X11)),
"OI &amp; Reflect",IF(ISBLANK(X11),(Y11-(V11-AG11))/Y11,((Y11/X11)-(V11-AG11))/(Y11/X11)),
"OI",IF(ISBLANK(X11),(Y11-V11)/Y11,((Y11/X11)-V11)/(Y11/X11)),
"Scanback",IF(ISBLANK(X11),(Y11-(V11-AE11))/Y11,((Y11/X11)-(V11-AE11))/(Y11/X11)),
""),
"")</f>
        <v/>
      </c>
      <c r="AJ11" s="79" t="str">
        <f>IFERROR(
_xlfn.SWITCH(AG11,
"Select",IF(ISBLANK(Y11),(Z11-W11)/Z11,((Z11/Y11)-W11)/(Z11/Y11)),
"OI &amp; Reflect",IF(ISBLANK(Y11),(Z11-(W11-AH11))/Z11,((Z11/Y11)-(W11-AH11))/(Z11/Y11)),
"OI",IF(ISBLANK(Y11),(Z11-W11)/Z11,((Z11/Y11)-W11)/(Z11/Y11)),
"Scanback",IF(ISBLANK(Y11),(Z11-(W11-AF11))/Z11,((Z11/Y11)-(W11-AF11))/(Z11/Y11)),
""),
"")</f>
        <v/>
      </c>
    </row>
    <row r="12" spans="1:36" ht="22.5" customHeight="1" x14ac:dyDescent="0.3">
      <c r="B12" s="96" t="b">
        <v>1</v>
      </c>
      <c r="C12" s="16"/>
      <c r="D12" s="38" t="str">
        <f>IF(LEN(Vendor!E11)&lt;1,"",Vendor!E11)</f>
        <v/>
      </c>
      <c r="E12" s="39" t="str">
        <f>IF(LEN(Vendor!K11)&lt;1,"",Vendor!K11)</f>
        <v/>
      </c>
      <c r="F12" s="286"/>
      <c r="G12" s="39" t="str">
        <f>IF(LEN(Vendor!N11)&lt;1,"",Vendor!N11)</f>
        <v/>
      </c>
      <c r="H12" s="39" t="str">
        <f>IF(LEN(Vendor!O11)&lt;1,"",Vendor!O11)</f>
        <v/>
      </c>
      <c r="I12" s="39" t="str">
        <f>IF(LEN(Vendor!L11)&lt;1,"",Vendor!L11)</f>
        <v/>
      </c>
      <c r="J12" s="40" t="str">
        <f>IF(LEN(Vendor!M11)&lt;1,"",Vendor!M11)</f>
        <v/>
      </c>
      <c r="K12" s="41" t="str">
        <f>IF(OR(B12=FALSE,LEN(Vendor!AH11)&lt;1),"",Vendor!AH11)</f>
        <v/>
      </c>
      <c r="L12" s="111"/>
      <c r="M12" s="25"/>
      <c r="N12" s="24"/>
      <c r="O12" s="24"/>
      <c r="P12" s="27"/>
      <c r="Q12" s="47"/>
      <c r="R12" s="137" t="s">
        <v>99</v>
      </c>
      <c r="S12" s="28"/>
      <c r="T12" s="23"/>
      <c r="U12" s="26"/>
      <c r="V12" s="103" t="str">
        <f>IF(LEN(Vendor!AE11)&lt;1,"",IF(LEN(U12)&lt;1,Vendor!AE11,Vendor!AE11/(1-Merchandising!U12)))</f>
        <v/>
      </c>
      <c r="W12" s="100" t="str">
        <f>IF(LEN(Vendor!AG11)&lt;1,"",Vendor!AG11)</f>
        <v/>
      </c>
      <c r="X12" s="55"/>
      <c r="Y12" s="87"/>
      <c r="Z12" s="56"/>
      <c r="AA12" s="189"/>
      <c r="AB12" s="190"/>
      <c r="AC12" s="473" t="s">
        <v>99</v>
      </c>
      <c r="AD12" s="476"/>
      <c r="AE12" s="77" t="str">
        <f>IF(LEN(Vendor!AF11)&lt;1,"",Vendor!AF11)</f>
        <v/>
      </c>
      <c r="AF12" s="23" t="s">
        <v>99</v>
      </c>
      <c r="AG12" s="84"/>
      <c r="AH12" s="80" t="str">
        <f>IFERROR(
_xlfn.SWITCH(AF12,
"Select","",
"OI &amp; Reflect",((V12-AG12)-(Vendor!AE11-AE12))/(V12-AG12),
"OI",(V12-(Vendor!AE11-AE12))/(V12),
"Scanback",""),"")</f>
        <v/>
      </c>
      <c r="AI12" s="79" t="str">
        <f>IFERROR(
_xlfn.SWITCH(AF12,
"Select",IF(ISBLANK(X12),(Y12-V12)/Y12,((Y12/X12)-V12)/(Y12/X12)),
"OI &amp; Reflect",IF(ISBLANK(X12),(Y12-(V12-AG12))/Y12,((Y12/X12)-(V12-AG12))/(Y12/X12)),
"OI",IF(ISBLANK(X12),(Y12-V12)/Y12,((Y12/X12)-V12)/(Y12/X12)),
"Scanback",IF(ISBLANK(X12),(Y12-(V12-AE12))/Y12,((Y12/X12)-(V12-AE12))/(Y12/X12)),
""),
"")</f>
        <v/>
      </c>
      <c r="AJ12" s="79" t="str">
        <f>IFERROR(
_xlfn.SWITCH(AG12,
"Select",IF(ISBLANK(Y12),(Z12-W12)/Z12,((Z12/Y12)-W12)/(Z12/Y12)),
"OI &amp; Reflect",IF(ISBLANK(Y12),(Z12-(W12-AH12))/Z12,((Z12/Y12)-(W12-AH12))/(Z12/Y12)),
"OI",IF(ISBLANK(Y12),(Z12-W12)/Z12,((Z12/Y12)-W12)/(Z12/Y12)),
"Scanback",IF(ISBLANK(Y12),(Z12-(W12-AF12))/Z12,((Z12/Y12)-(W12-AF12))/(Z12/Y12)),
""),
"")</f>
        <v/>
      </c>
    </row>
    <row r="13" spans="1:36" ht="22.5" customHeight="1" x14ac:dyDescent="0.3">
      <c r="B13" s="96" t="b">
        <v>1</v>
      </c>
      <c r="C13" s="16"/>
      <c r="D13" s="38" t="str">
        <f>IF(LEN(Vendor!E12)&lt;1,"",Vendor!E12)</f>
        <v/>
      </c>
      <c r="E13" s="39" t="str">
        <f>IF(LEN(Vendor!K12)&lt;1,"",Vendor!K12)</f>
        <v/>
      </c>
      <c r="F13" s="286"/>
      <c r="G13" s="39" t="str">
        <f>IF(LEN(Vendor!N12)&lt;1,"",Vendor!N12)</f>
        <v/>
      </c>
      <c r="H13" s="39" t="str">
        <f>IF(LEN(Vendor!O12)&lt;1,"",Vendor!O12)</f>
        <v/>
      </c>
      <c r="I13" s="39" t="str">
        <f>IF(LEN(Vendor!L12)&lt;1,"",Vendor!L12)</f>
        <v/>
      </c>
      <c r="J13" s="40" t="str">
        <f>IF(LEN(Vendor!M12)&lt;1,"",Vendor!M12)</f>
        <v/>
      </c>
      <c r="K13" s="41" t="str">
        <f>IF(OR(B13=FALSE,LEN(Vendor!AH12)&lt;1),"",Vendor!AH12)</f>
        <v/>
      </c>
      <c r="L13" s="111"/>
      <c r="M13" s="25"/>
      <c r="N13" s="24"/>
      <c r="O13" s="24"/>
      <c r="P13" s="27"/>
      <c r="Q13" s="47"/>
      <c r="R13" s="137" t="s">
        <v>99</v>
      </c>
      <c r="S13" s="28"/>
      <c r="T13" s="23"/>
      <c r="U13" s="26"/>
      <c r="V13" s="103" t="str">
        <f>IF(LEN(Vendor!AE12)&lt;1,"",IF(LEN(U13)&lt;1,Vendor!AE12,Vendor!AE12/(1-Merchandising!U13)))</f>
        <v/>
      </c>
      <c r="W13" s="100" t="str">
        <f>IF(LEN(Vendor!AG12)&lt;1,"",Vendor!AG12)</f>
        <v/>
      </c>
      <c r="X13" s="55"/>
      <c r="Y13" s="87"/>
      <c r="Z13" s="56"/>
      <c r="AA13" s="189"/>
      <c r="AB13" s="190"/>
      <c r="AC13" s="164" t="s">
        <v>99</v>
      </c>
      <c r="AD13" s="476"/>
      <c r="AE13" s="77" t="str">
        <f>IF(LEN(Vendor!AF12)&lt;1,"",Vendor!AF12)</f>
        <v/>
      </c>
      <c r="AF13" s="23" t="s">
        <v>99</v>
      </c>
      <c r="AG13" s="84"/>
      <c r="AH13" s="80" t="str">
        <f>IFERROR(
_xlfn.SWITCH(AF13,
"Select","",
"OI &amp; Reflect",((V13-AG13)-(Vendor!AE12-AE13))/(V13-AG13),
"OI",(V13-(Vendor!AE12-AE13))/(V13),
"Scanback",""),"")</f>
        <v/>
      </c>
      <c r="AI13" s="79" t="str">
        <f>IFERROR(
_xlfn.SWITCH(AF13,
"Select",IF(ISBLANK(X13),(Y13-V13)/Y13,((Y13/X13)-V13)/(Y13/X13)),
"OI &amp; Reflect",IF(ISBLANK(X13),(Y13-(V13-AG13))/Y13,((Y13/X13)-(V13-AG13))/(Y13/X13)),
"OI",IF(ISBLANK(X13),(Y13-V13)/Y13,((Y13/X13)-V13)/(Y13/X13)),
"Scanback",IF(ISBLANK(X13),(Y13-(V13-AE13))/Y13,((Y13/X13)-(V13-AE13))/(Y13/X13)),
""),
"")</f>
        <v/>
      </c>
      <c r="AJ13" s="79" t="str">
        <f>IFERROR(
_xlfn.SWITCH(AG13,
"Select",IF(ISBLANK(Y13),(Z13-W13)/Z13,((Z13/Y13)-W13)/(Z13/Y13)),
"OI &amp; Reflect",IF(ISBLANK(Y13),(Z13-(W13-AH13))/Z13,((Z13/Y13)-(W13-AH13))/(Z13/Y13)),
"OI",IF(ISBLANK(Y13),(Z13-W13)/Z13,((Z13/Y13)-W13)/(Z13/Y13)),
"Scanback",IF(ISBLANK(Y13),(Z13-(W13-AF13))/Z13,((Z13/Y13)-(W13-AF13))/(Z13/Y13)),
""),
"")</f>
        <v/>
      </c>
    </row>
    <row r="14" spans="1:36" ht="22.5" customHeight="1" x14ac:dyDescent="0.3">
      <c r="B14" s="96" t="b">
        <v>1</v>
      </c>
      <c r="C14" s="16"/>
      <c r="D14" s="38" t="str">
        <f>IF(LEN(Vendor!E13)&lt;1,"",Vendor!E13)</f>
        <v/>
      </c>
      <c r="E14" s="39" t="str">
        <f>IF(LEN(Vendor!K13)&lt;1,"",Vendor!K13)</f>
        <v/>
      </c>
      <c r="F14" s="286"/>
      <c r="G14" s="39" t="str">
        <f>IF(LEN(Vendor!N13)&lt;1,"",Vendor!N13)</f>
        <v/>
      </c>
      <c r="H14" s="39" t="str">
        <f>IF(LEN(Vendor!O13)&lt;1,"",Vendor!O13)</f>
        <v/>
      </c>
      <c r="I14" s="39" t="str">
        <f>IF(LEN(Vendor!L13)&lt;1,"",Vendor!L13)</f>
        <v/>
      </c>
      <c r="J14" s="40" t="str">
        <f>IF(LEN(Vendor!M13)&lt;1,"",Vendor!M13)</f>
        <v/>
      </c>
      <c r="K14" s="41" t="str">
        <f>IF(OR(B14=FALSE,LEN(Vendor!AH13)&lt;1),"",Vendor!AH13)</f>
        <v/>
      </c>
      <c r="L14" s="111"/>
      <c r="M14" s="25"/>
      <c r="N14" s="24"/>
      <c r="O14" s="24"/>
      <c r="P14" s="27"/>
      <c r="Q14" s="47"/>
      <c r="R14" s="137" t="s">
        <v>99</v>
      </c>
      <c r="S14" s="28"/>
      <c r="T14" s="23"/>
      <c r="U14" s="26"/>
      <c r="V14" s="103" t="str">
        <f>IF(LEN(Vendor!AE13)&lt;1,"",IF(LEN(U14)&lt;1,Vendor!AE13,Vendor!AE13/(1-Merchandising!U14)))</f>
        <v/>
      </c>
      <c r="W14" s="100" t="str">
        <f>IF(LEN(Vendor!AG13)&lt;1,"",Vendor!AG13)</f>
        <v/>
      </c>
      <c r="X14" s="55"/>
      <c r="Y14" s="87"/>
      <c r="Z14" s="56"/>
      <c r="AA14" s="189"/>
      <c r="AB14" s="190"/>
      <c r="AC14" s="473" t="s">
        <v>99</v>
      </c>
      <c r="AD14" s="476"/>
      <c r="AE14" s="77" t="str">
        <f>IF(LEN(Vendor!AF13)&lt;1,"",Vendor!AF13)</f>
        <v/>
      </c>
      <c r="AF14" s="23" t="s">
        <v>99</v>
      </c>
      <c r="AG14" s="84"/>
      <c r="AH14" s="80" t="str">
        <f>IFERROR(
_xlfn.SWITCH(AF14,
"Select","",
"OI &amp; Reflect",((V14-AG14)-(Vendor!AE13-AE14))/(V14-AG14),
"OI",(V14-(Vendor!AE13-AE14))/(V14),
"Scanback",""),"")</f>
        <v/>
      </c>
      <c r="AI14" s="79" t="str">
        <f>IFERROR(
_xlfn.SWITCH(AF14,
"Select",IF(ISBLANK(X14),(Y14-V14)/Y14,((Y14/X14)-V14)/(Y14/X14)),
"OI &amp; Reflect",IF(ISBLANK(X14),(Y14-(V14-AG14))/Y14,((Y14/X14)-(V14-AG14))/(Y14/X14)),
"OI",IF(ISBLANK(X14),(Y14-V14)/Y14,((Y14/X14)-V14)/(Y14/X14)),
"Scanback",IF(ISBLANK(X14),(Y14-(V14-AE14))/Y14,((Y14/X14)-(V14-AE14))/(Y14/X14)),
""),
"")</f>
        <v/>
      </c>
      <c r="AJ14" s="79" t="str">
        <f>IFERROR(
_xlfn.SWITCH(AG14,
"Select",IF(ISBLANK(Y14),(Z14-W14)/Z14,((Z14/Y14)-W14)/(Z14/Y14)),
"OI &amp; Reflect",IF(ISBLANK(Y14),(Z14-(W14-AH14))/Z14,((Z14/Y14)-(W14-AH14))/(Z14/Y14)),
"OI",IF(ISBLANK(Y14),(Z14-W14)/Z14,((Z14/Y14)-W14)/(Z14/Y14)),
"Scanback",IF(ISBLANK(Y14),(Z14-(W14-AF14))/Z14,((Z14/Y14)-(W14-AF14))/(Z14/Y14)),
""),
"")</f>
        <v/>
      </c>
    </row>
    <row r="15" spans="1:36" ht="22.5" customHeight="1" x14ac:dyDescent="0.3">
      <c r="B15" s="96" t="b">
        <v>1</v>
      </c>
      <c r="C15" s="16"/>
      <c r="D15" s="38" t="str">
        <f>IF(LEN(Vendor!E14)&lt;1,"",Vendor!E14)</f>
        <v/>
      </c>
      <c r="E15" s="39" t="str">
        <f>IF(LEN(Vendor!K14)&lt;1,"",Vendor!K14)</f>
        <v/>
      </c>
      <c r="F15" s="286"/>
      <c r="G15" s="39" t="str">
        <f>IF(LEN(Vendor!N14)&lt;1,"",Vendor!N14)</f>
        <v/>
      </c>
      <c r="H15" s="39" t="str">
        <f>IF(LEN(Vendor!O14)&lt;1,"",Vendor!O14)</f>
        <v/>
      </c>
      <c r="I15" s="39" t="str">
        <f>IF(LEN(Vendor!L14)&lt;1,"",Vendor!L14)</f>
        <v/>
      </c>
      <c r="J15" s="40" t="str">
        <f>IF(LEN(Vendor!M14)&lt;1,"",Vendor!M14)</f>
        <v/>
      </c>
      <c r="K15" s="41" t="str">
        <f>IF(OR(B15=FALSE,LEN(Vendor!AH14)&lt;1),"",Vendor!AH14)</f>
        <v/>
      </c>
      <c r="L15" s="111"/>
      <c r="M15" s="25"/>
      <c r="N15" s="24"/>
      <c r="O15" s="24"/>
      <c r="P15" s="27"/>
      <c r="Q15" s="47"/>
      <c r="R15" s="137" t="s">
        <v>99</v>
      </c>
      <c r="S15" s="28"/>
      <c r="T15" s="23"/>
      <c r="U15" s="26"/>
      <c r="V15" s="103" t="str">
        <f>IF(LEN(Vendor!AE14)&lt;1,"",IF(LEN(U15)&lt;1,Vendor!AE14,Vendor!AE14/(1-Merchandising!U15)))</f>
        <v/>
      </c>
      <c r="W15" s="100" t="str">
        <f>IF(LEN(Vendor!AG14)&lt;1,"",Vendor!AG14)</f>
        <v/>
      </c>
      <c r="X15" s="55"/>
      <c r="Y15" s="87"/>
      <c r="Z15" s="56"/>
      <c r="AA15" s="189"/>
      <c r="AB15" s="190"/>
      <c r="AC15" s="164" t="s">
        <v>99</v>
      </c>
      <c r="AD15" s="476"/>
      <c r="AE15" s="77" t="str">
        <f>IF(LEN(Vendor!AF14)&lt;1,"",Vendor!AF14)</f>
        <v/>
      </c>
      <c r="AF15" s="23" t="s">
        <v>99</v>
      </c>
      <c r="AG15" s="84"/>
      <c r="AH15" s="80" t="str">
        <f>IFERROR(
_xlfn.SWITCH(AF15,
"Select","",
"OI &amp; Reflect",((V15-AG15)-(Vendor!AE14-AE15))/(V15-AG15),
"OI",(V15-(Vendor!AE14-AE15))/(V15),
"Scanback",""),"")</f>
        <v/>
      </c>
      <c r="AI15" s="79" t="str">
        <f>IFERROR(
_xlfn.SWITCH(AF15,
"Select",IF(ISBLANK(X15),(Y15-V15)/Y15,((Y15/X15)-V15)/(Y15/X15)),
"OI &amp; Reflect",IF(ISBLANK(X15),(Y15-(V15-AG15))/Y15,((Y15/X15)-(V15-AG15))/(Y15/X15)),
"OI",IF(ISBLANK(X15),(Y15-V15)/Y15,((Y15/X15)-V15)/(Y15/X15)),
"Scanback",IF(ISBLANK(X15),(Y15-(V15-AE15))/Y15,((Y15/X15)-(V15-AE15))/(Y15/X15)),
""),
"")</f>
        <v/>
      </c>
      <c r="AJ15" s="79" t="str">
        <f>IFERROR(
_xlfn.SWITCH(AG15,
"Select",IF(ISBLANK(Y15),(Z15-W15)/Z15,((Z15/Y15)-W15)/(Z15/Y15)),
"OI &amp; Reflect",IF(ISBLANK(Y15),(Z15-(W15-AH15))/Z15,((Z15/Y15)-(W15-AH15))/(Z15/Y15)),
"OI",IF(ISBLANK(Y15),(Z15-W15)/Z15,((Z15/Y15)-W15)/(Z15/Y15)),
"Scanback",IF(ISBLANK(Y15),(Z15-(W15-AF15))/Z15,((Z15/Y15)-(W15-AF15))/(Z15/Y15)),
""),
"")</f>
        <v/>
      </c>
    </row>
    <row r="16" spans="1:36" ht="22.5" customHeight="1" x14ac:dyDescent="0.3">
      <c r="B16" s="96" t="b">
        <v>1</v>
      </c>
      <c r="C16" s="16"/>
      <c r="D16" s="38" t="str">
        <f>IF(LEN(Vendor!E15)&lt;1,"",Vendor!E15)</f>
        <v/>
      </c>
      <c r="E16" s="39" t="str">
        <f>IF(LEN(Vendor!K15)&lt;1,"",Vendor!K15)</f>
        <v/>
      </c>
      <c r="F16" s="286"/>
      <c r="G16" s="39" t="str">
        <f>IF(LEN(Vendor!N15)&lt;1,"",Vendor!N15)</f>
        <v/>
      </c>
      <c r="H16" s="39" t="str">
        <f>IF(LEN(Vendor!O15)&lt;1,"",Vendor!O15)</f>
        <v/>
      </c>
      <c r="I16" s="39" t="str">
        <f>IF(LEN(Vendor!L15)&lt;1,"",Vendor!L15)</f>
        <v/>
      </c>
      <c r="J16" s="40" t="str">
        <f>IF(LEN(Vendor!M15)&lt;1,"",Vendor!M15)</f>
        <v/>
      </c>
      <c r="K16" s="41" t="str">
        <f>IF(OR(B16=FALSE,LEN(Vendor!AH15)&lt;1),"",Vendor!AH15)</f>
        <v/>
      </c>
      <c r="L16" s="111"/>
      <c r="M16" s="25"/>
      <c r="N16" s="24"/>
      <c r="O16" s="24"/>
      <c r="P16" s="27"/>
      <c r="Q16" s="47"/>
      <c r="R16" s="137" t="s">
        <v>99</v>
      </c>
      <c r="S16" s="28"/>
      <c r="T16" s="23"/>
      <c r="U16" s="26"/>
      <c r="V16" s="103" t="str">
        <f>IF(LEN(Vendor!AE15)&lt;1,"",IF(LEN(U16)&lt;1,Vendor!AE15,Vendor!AE15/(1-Merchandising!U16)))</f>
        <v/>
      </c>
      <c r="W16" s="100" t="str">
        <f>IF(LEN(Vendor!AG15)&lt;1,"",Vendor!AG15)</f>
        <v/>
      </c>
      <c r="X16" s="55"/>
      <c r="Y16" s="87"/>
      <c r="Z16" s="56"/>
      <c r="AA16" s="189"/>
      <c r="AB16" s="190"/>
      <c r="AC16" s="473" t="s">
        <v>99</v>
      </c>
      <c r="AD16" s="476"/>
      <c r="AE16" s="77" t="str">
        <f>IF(LEN(Vendor!AF15)&lt;1,"",Vendor!AF15)</f>
        <v/>
      </c>
      <c r="AF16" s="23" t="s">
        <v>99</v>
      </c>
      <c r="AG16" s="84"/>
      <c r="AH16" s="80" t="str">
        <f>IFERROR(
_xlfn.SWITCH(AF16,
"Select","",
"OI &amp; Reflect",((V16-AG16)-(Vendor!AE15-AE16))/(V16-AG16),
"OI",(V16-(Vendor!AE15-AE16))/(V16),
"Scanback",""),"")</f>
        <v/>
      </c>
      <c r="AI16" s="79" t="str">
        <f>IFERROR(
_xlfn.SWITCH(AF16,
"Select",IF(ISBLANK(X16),(Y16-V16)/Y16,((Y16/X16)-V16)/(Y16/X16)),
"OI &amp; Reflect",IF(ISBLANK(X16),(Y16-(V16-AG16))/Y16,((Y16/X16)-(V16-AG16))/(Y16/X16)),
"OI",IF(ISBLANK(X16),(Y16-V16)/Y16,((Y16/X16)-V16)/(Y16/X16)),
"Scanback",IF(ISBLANK(X16),(Y16-(V16-AE16))/Y16,((Y16/X16)-(V16-AE16))/(Y16/X16)),
""),
"")</f>
        <v/>
      </c>
      <c r="AJ16" s="79" t="str">
        <f>IFERROR(
_xlfn.SWITCH(AG16,
"Select",IF(ISBLANK(Y16),(Z16-W16)/Z16,((Z16/Y16)-W16)/(Z16/Y16)),
"OI &amp; Reflect",IF(ISBLANK(Y16),(Z16-(W16-AH16))/Z16,((Z16/Y16)-(W16-AH16))/(Z16/Y16)),
"OI",IF(ISBLANK(Y16),(Z16-W16)/Z16,((Z16/Y16)-W16)/(Z16/Y16)),
"Scanback",IF(ISBLANK(Y16),(Z16-(W16-AF16))/Z16,((Z16/Y16)-(W16-AF16))/(Z16/Y16)),
""),
"")</f>
        <v/>
      </c>
    </row>
    <row r="17" spans="2:36" ht="22.5" customHeight="1" x14ac:dyDescent="0.3">
      <c r="B17" s="96" t="b">
        <v>1</v>
      </c>
      <c r="C17" s="16"/>
      <c r="D17" s="38" t="str">
        <f>IF(LEN(Vendor!E16)&lt;1,"",Vendor!E16)</f>
        <v/>
      </c>
      <c r="E17" s="39" t="str">
        <f>IF(LEN(Vendor!K16)&lt;1,"",Vendor!K16)</f>
        <v/>
      </c>
      <c r="F17" s="286"/>
      <c r="G17" s="39" t="str">
        <f>IF(LEN(Vendor!N16)&lt;1,"",Vendor!N16)</f>
        <v/>
      </c>
      <c r="H17" s="39" t="str">
        <f>IF(LEN(Vendor!O16)&lt;1,"",Vendor!O16)</f>
        <v/>
      </c>
      <c r="I17" s="39" t="str">
        <f>IF(LEN(Vendor!L16)&lt;1,"",Vendor!L16)</f>
        <v/>
      </c>
      <c r="J17" s="40" t="str">
        <f>IF(LEN(Vendor!M16)&lt;1,"",Vendor!M16)</f>
        <v/>
      </c>
      <c r="K17" s="41" t="str">
        <f>IF(OR(B17=FALSE,LEN(Vendor!AH16)&lt;1),"",Vendor!AH16)</f>
        <v/>
      </c>
      <c r="L17" s="111"/>
      <c r="M17" s="25"/>
      <c r="N17" s="24"/>
      <c r="O17" s="24"/>
      <c r="P17" s="27"/>
      <c r="Q17" s="47"/>
      <c r="R17" s="137" t="s">
        <v>99</v>
      </c>
      <c r="S17" s="28"/>
      <c r="T17" s="23"/>
      <c r="U17" s="26"/>
      <c r="V17" s="103" t="str">
        <f>IF(LEN(Vendor!AE16)&lt;1,"",IF(LEN(U17)&lt;1,Vendor!AE16,Vendor!AE16/(1-Merchandising!U17)))</f>
        <v/>
      </c>
      <c r="W17" s="100" t="str">
        <f>IF(LEN(Vendor!AG16)&lt;1,"",Vendor!AG16)</f>
        <v/>
      </c>
      <c r="X17" s="55"/>
      <c r="Y17" s="87"/>
      <c r="Z17" s="56"/>
      <c r="AA17" s="189"/>
      <c r="AB17" s="190"/>
      <c r="AC17" s="164" t="s">
        <v>99</v>
      </c>
      <c r="AD17" s="476"/>
      <c r="AE17" s="77" t="str">
        <f>IF(LEN(Vendor!AF16)&lt;1,"",Vendor!AF16)</f>
        <v/>
      </c>
      <c r="AF17" s="23" t="s">
        <v>99</v>
      </c>
      <c r="AG17" s="84"/>
      <c r="AH17" s="80" t="str">
        <f>IFERROR(
_xlfn.SWITCH(AF17,
"Select","",
"OI &amp; Reflect",((V17-AG17)-(Vendor!AE16-AE17))/(V17-AG17),
"OI",(V17-(Vendor!AE16-AE17))/(V17),
"Scanback",""),"")</f>
        <v/>
      </c>
      <c r="AI17" s="79" t="str">
        <f>IFERROR(
_xlfn.SWITCH(AF17,
"Select",IF(ISBLANK(X17),(Y17-V17)/Y17,((Y17/X17)-V17)/(Y17/X17)),
"OI &amp; Reflect",IF(ISBLANK(X17),(Y17-(V17-AG17))/Y17,((Y17/X17)-(V17-AG17))/(Y17/X17)),
"OI",IF(ISBLANK(X17),(Y17-V17)/Y17,((Y17/X17)-V17)/(Y17/X17)),
"Scanback",IF(ISBLANK(X17),(Y17-(V17-AE17))/Y17,((Y17/X17)-(V17-AE17))/(Y17/X17)),
""),
"")</f>
        <v/>
      </c>
      <c r="AJ17" s="79" t="str">
        <f>IFERROR(
_xlfn.SWITCH(AG17,
"Select",IF(ISBLANK(Y17),(Z17-W17)/Z17,((Z17/Y17)-W17)/(Z17/Y17)),
"OI &amp; Reflect",IF(ISBLANK(Y17),(Z17-(W17-AH17))/Z17,((Z17/Y17)-(W17-AH17))/(Z17/Y17)),
"OI",IF(ISBLANK(Y17),(Z17-W17)/Z17,((Z17/Y17)-W17)/(Z17/Y17)),
"Scanback",IF(ISBLANK(Y17),(Z17-(W17-AF17))/Z17,((Z17/Y17)-(W17-AF17))/(Z17/Y17)),
""),
"")</f>
        <v/>
      </c>
    </row>
    <row r="18" spans="2:36" ht="22.5" customHeight="1" x14ac:dyDescent="0.3">
      <c r="B18" s="96" t="b">
        <v>1</v>
      </c>
      <c r="C18" s="16"/>
      <c r="D18" s="38" t="str">
        <f>IF(LEN(Vendor!E17)&lt;1,"",Vendor!E17)</f>
        <v/>
      </c>
      <c r="E18" s="39" t="str">
        <f>IF(LEN(Vendor!K17)&lt;1,"",Vendor!K17)</f>
        <v/>
      </c>
      <c r="F18" s="286"/>
      <c r="G18" s="39" t="str">
        <f>IF(LEN(Vendor!N17)&lt;1,"",Vendor!N17)</f>
        <v/>
      </c>
      <c r="H18" s="39" t="str">
        <f>IF(LEN(Vendor!O17)&lt;1,"",Vendor!O17)</f>
        <v/>
      </c>
      <c r="I18" s="39" t="str">
        <f>IF(LEN(Vendor!L17)&lt;1,"",Vendor!L17)</f>
        <v/>
      </c>
      <c r="J18" s="40" t="str">
        <f>IF(LEN(Vendor!M17)&lt;1,"",Vendor!M17)</f>
        <v/>
      </c>
      <c r="K18" s="41" t="str">
        <f>IF(OR(B18=FALSE,LEN(Vendor!AH17)&lt;1),"",Vendor!AH17)</f>
        <v/>
      </c>
      <c r="L18" s="111"/>
      <c r="M18" s="25"/>
      <c r="N18" s="24"/>
      <c r="O18" s="24"/>
      <c r="P18" s="27"/>
      <c r="Q18" s="47"/>
      <c r="R18" s="137" t="s">
        <v>99</v>
      </c>
      <c r="S18" s="28"/>
      <c r="T18" s="23"/>
      <c r="U18" s="26"/>
      <c r="V18" s="103" t="str">
        <f>IF(LEN(Vendor!AE17)&lt;1,"",IF(LEN(U18)&lt;1,Vendor!AE17,Vendor!AE17/(1-Merchandising!U18)))</f>
        <v/>
      </c>
      <c r="W18" s="100" t="str">
        <f>IF(LEN(Vendor!AG17)&lt;1,"",Vendor!AG17)</f>
        <v/>
      </c>
      <c r="X18" s="55"/>
      <c r="Y18" s="87"/>
      <c r="Z18" s="56"/>
      <c r="AA18" s="189"/>
      <c r="AB18" s="190"/>
      <c r="AC18" s="473" t="s">
        <v>99</v>
      </c>
      <c r="AD18" s="476"/>
      <c r="AE18" s="77" t="str">
        <f>IF(LEN(Vendor!AF17)&lt;1,"",Vendor!AF17)</f>
        <v/>
      </c>
      <c r="AF18" s="23" t="s">
        <v>99</v>
      </c>
      <c r="AG18" s="84"/>
      <c r="AH18" s="80" t="str">
        <f>IFERROR(
_xlfn.SWITCH(AF18,
"Select","",
"OI &amp; Reflect",((V18-AG18)-(Vendor!AE17-AE18))/(V18-AG18),
"OI",(V18-(Vendor!AE17-AE18))/(V18),
"Scanback",""),"")</f>
        <v/>
      </c>
      <c r="AI18" s="79" t="str">
        <f>IFERROR(
_xlfn.SWITCH(AF18,
"Select",IF(ISBLANK(X18),(Y18-V18)/Y18,((Y18/X18)-V18)/(Y18/X18)),
"OI &amp; Reflect",IF(ISBLANK(X18),(Y18-(V18-AG18))/Y18,((Y18/X18)-(V18-AG18))/(Y18/X18)),
"OI",IF(ISBLANK(X18),(Y18-V18)/Y18,((Y18/X18)-V18)/(Y18/X18)),
"Scanback",IF(ISBLANK(X18),(Y18-(V18-AE18))/Y18,((Y18/X18)-(V18-AE18))/(Y18/X18)),
""),
"")</f>
        <v/>
      </c>
      <c r="AJ18" s="79" t="str">
        <f>IFERROR(
_xlfn.SWITCH(AG18,
"Select",IF(ISBLANK(Y18),(Z18-W18)/Z18,((Z18/Y18)-W18)/(Z18/Y18)),
"OI &amp; Reflect",IF(ISBLANK(Y18),(Z18-(W18-AH18))/Z18,((Z18/Y18)-(W18-AH18))/(Z18/Y18)),
"OI",IF(ISBLANK(Y18),(Z18-W18)/Z18,((Z18/Y18)-W18)/(Z18/Y18)),
"Scanback",IF(ISBLANK(Y18),(Z18-(W18-AF18))/Z18,((Z18/Y18)-(W18-AF18))/(Z18/Y18)),
""),
"")</f>
        <v/>
      </c>
    </row>
    <row r="19" spans="2:36" ht="22.5" customHeight="1" x14ac:dyDescent="0.3">
      <c r="B19" s="96" t="b">
        <v>1</v>
      </c>
      <c r="C19" s="16"/>
      <c r="D19" s="38" t="str">
        <f>IF(LEN(Vendor!E18)&lt;1,"",Vendor!E18)</f>
        <v/>
      </c>
      <c r="E19" s="39" t="str">
        <f>IF(LEN(Vendor!K18)&lt;1,"",Vendor!K18)</f>
        <v/>
      </c>
      <c r="F19" s="286"/>
      <c r="G19" s="39" t="str">
        <f>IF(LEN(Vendor!N18)&lt;1,"",Vendor!N18)</f>
        <v/>
      </c>
      <c r="H19" s="39" t="str">
        <f>IF(LEN(Vendor!O18)&lt;1,"",Vendor!O18)</f>
        <v/>
      </c>
      <c r="I19" s="39" t="str">
        <f>IF(LEN(Vendor!L18)&lt;1,"",Vendor!L18)</f>
        <v/>
      </c>
      <c r="J19" s="40" t="str">
        <f>IF(LEN(Vendor!M18)&lt;1,"",Vendor!M18)</f>
        <v/>
      </c>
      <c r="K19" s="41" t="str">
        <f>IF(OR(B19=FALSE,LEN(Vendor!AH18)&lt;1),"",Vendor!AH18)</f>
        <v/>
      </c>
      <c r="L19" s="111"/>
      <c r="M19" s="25"/>
      <c r="N19" s="24"/>
      <c r="O19" s="24"/>
      <c r="P19" s="27"/>
      <c r="Q19" s="47"/>
      <c r="R19" s="137" t="s">
        <v>99</v>
      </c>
      <c r="S19" s="28"/>
      <c r="T19" s="23"/>
      <c r="U19" s="26"/>
      <c r="V19" s="103" t="str">
        <f>IF(LEN(Vendor!AE18)&lt;1,"",IF(LEN(U19)&lt;1,Vendor!AE18,Vendor!AE18/(1-Merchandising!U19)))</f>
        <v/>
      </c>
      <c r="W19" s="100" t="str">
        <f>IF(LEN(Vendor!AG18)&lt;1,"",Vendor!AG18)</f>
        <v/>
      </c>
      <c r="X19" s="55"/>
      <c r="Y19" s="87"/>
      <c r="Z19" s="56"/>
      <c r="AA19" s="189"/>
      <c r="AB19" s="190"/>
      <c r="AC19" s="164" t="s">
        <v>99</v>
      </c>
      <c r="AD19" s="476"/>
      <c r="AE19" s="77" t="str">
        <f>IF(LEN(Vendor!AF18)&lt;1,"",Vendor!AF18)</f>
        <v/>
      </c>
      <c r="AF19" s="23" t="s">
        <v>99</v>
      </c>
      <c r="AG19" s="84"/>
      <c r="AH19" s="80" t="str">
        <f>IFERROR(
_xlfn.SWITCH(AF19,
"Select","",
"OI &amp; Reflect",((V19-AG19)-(Vendor!AE18-AE19))/(V19-AG19),
"OI",(V19-(Vendor!AE18-AE19))/(V19),
"Scanback",""),"")</f>
        <v/>
      </c>
      <c r="AI19" s="79" t="str">
        <f>IFERROR(
_xlfn.SWITCH(AF19,
"Select",IF(ISBLANK(X19),(Y19-V19)/Y19,((Y19/X19)-V19)/(Y19/X19)),
"OI &amp; Reflect",IF(ISBLANK(X19),(Y19-(V19-AG19))/Y19,((Y19/X19)-(V19-AG19))/(Y19/X19)),
"OI",IF(ISBLANK(X19),(Y19-V19)/Y19,((Y19/X19)-V19)/(Y19/X19)),
"Scanback",IF(ISBLANK(X19),(Y19-(V19-AE19))/Y19,((Y19/X19)-(V19-AE19))/(Y19/X19)),
""),
"")</f>
        <v/>
      </c>
      <c r="AJ19" s="79" t="str">
        <f>IFERROR(
_xlfn.SWITCH(AG19,
"Select",IF(ISBLANK(Y19),(Z19-W19)/Z19,((Z19/Y19)-W19)/(Z19/Y19)),
"OI &amp; Reflect",IF(ISBLANK(Y19),(Z19-(W19-AH19))/Z19,((Z19/Y19)-(W19-AH19))/(Z19/Y19)),
"OI",IF(ISBLANK(Y19),(Z19-W19)/Z19,((Z19/Y19)-W19)/(Z19/Y19)),
"Scanback",IF(ISBLANK(Y19),(Z19-(W19-AF19))/Z19,((Z19/Y19)-(W19-AF19))/(Z19/Y19)),
""),
"")</f>
        <v/>
      </c>
    </row>
    <row r="20" spans="2:36" ht="22.5" customHeight="1" x14ac:dyDescent="0.3">
      <c r="B20" s="96" t="b">
        <v>1</v>
      </c>
      <c r="C20" s="16"/>
      <c r="D20" s="38" t="str">
        <f>IF(LEN(Vendor!E19)&lt;1,"",Vendor!E19)</f>
        <v/>
      </c>
      <c r="E20" s="39" t="str">
        <f>IF(LEN(Vendor!K19)&lt;1,"",Vendor!K19)</f>
        <v/>
      </c>
      <c r="F20" s="286"/>
      <c r="G20" s="39" t="str">
        <f>IF(LEN(Vendor!N19)&lt;1,"",Vendor!N19)</f>
        <v/>
      </c>
      <c r="H20" s="39" t="str">
        <f>IF(LEN(Vendor!O19)&lt;1,"",Vendor!O19)</f>
        <v/>
      </c>
      <c r="I20" s="39" t="str">
        <f>IF(LEN(Vendor!L19)&lt;1,"",Vendor!L19)</f>
        <v/>
      </c>
      <c r="J20" s="40" t="str">
        <f>IF(LEN(Vendor!M19)&lt;1,"",Vendor!M19)</f>
        <v/>
      </c>
      <c r="K20" s="41" t="str">
        <f>IF(OR(B20=FALSE,LEN(Vendor!AH19)&lt;1),"",Vendor!AH19)</f>
        <v/>
      </c>
      <c r="L20" s="111"/>
      <c r="M20" s="25"/>
      <c r="N20" s="24"/>
      <c r="O20" s="24"/>
      <c r="P20" s="27"/>
      <c r="Q20" s="47"/>
      <c r="R20" s="137" t="s">
        <v>99</v>
      </c>
      <c r="S20" s="28"/>
      <c r="T20" s="23"/>
      <c r="U20" s="26"/>
      <c r="V20" s="103" t="str">
        <f>IF(LEN(Vendor!AE19)&lt;1,"",IF(LEN(U20)&lt;1,Vendor!AE19,Vendor!AE19/(1-Merchandising!U20)))</f>
        <v/>
      </c>
      <c r="W20" s="100" t="str">
        <f>IF(LEN(Vendor!AG19)&lt;1,"",Vendor!AG19)</f>
        <v/>
      </c>
      <c r="X20" s="55"/>
      <c r="Y20" s="87"/>
      <c r="Z20" s="56"/>
      <c r="AA20" s="189"/>
      <c r="AB20" s="190"/>
      <c r="AC20" s="473" t="s">
        <v>99</v>
      </c>
      <c r="AD20" s="476"/>
      <c r="AE20" s="77" t="str">
        <f>IF(LEN(Vendor!AF19)&lt;1,"",Vendor!AF19)</f>
        <v/>
      </c>
      <c r="AF20" s="23" t="s">
        <v>99</v>
      </c>
      <c r="AG20" s="84"/>
      <c r="AH20" s="80" t="str">
        <f>IFERROR(
_xlfn.SWITCH(AF20,
"Select","",
"OI &amp; Reflect",((V20-AG20)-(Vendor!AE19-AE20))/(V20-AG20),
"OI",(V20-(Vendor!AE19-AE20))/(V20),
"Scanback",""),"")</f>
        <v/>
      </c>
      <c r="AI20" s="79" t="str">
        <f>IFERROR(
_xlfn.SWITCH(AF20,
"Select",IF(ISBLANK(X20),(Y20-V20)/Y20,((Y20/X20)-V20)/(Y20/X20)),
"OI &amp; Reflect",IF(ISBLANK(X20),(Y20-(V20-AG20))/Y20,((Y20/X20)-(V20-AG20))/(Y20/X20)),
"OI",IF(ISBLANK(X20),(Y20-V20)/Y20,((Y20/X20)-V20)/(Y20/X20)),
"Scanback",IF(ISBLANK(X20),(Y20-(V20-AE20))/Y20,((Y20/X20)-(V20-AE20))/(Y20/X20)),
""),
"")</f>
        <v/>
      </c>
      <c r="AJ20" s="79" t="str">
        <f>IFERROR(
_xlfn.SWITCH(AG20,
"Select",IF(ISBLANK(Y20),(Z20-W20)/Z20,((Z20/Y20)-W20)/(Z20/Y20)),
"OI &amp; Reflect",IF(ISBLANK(Y20),(Z20-(W20-AH20))/Z20,((Z20/Y20)-(W20-AH20))/(Z20/Y20)),
"OI",IF(ISBLANK(Y20),(Z20-W20)/Z20,((Z20/Y20)-W20)/(Z20/Y20)),
"Scanback",IF(ISBLANK(Y20),(Z20-(W20-AF20))/Z20,((Z20/Y20)-(W20-AF20))/(Z20/Y20)),
""),
"")</f>
        <v/>
      </c>
    </row>
    <row r="21" spans="2:36" ht="22.5" customHeight="1" x14ac:dyDescent="0.3">
      <c r="B21" s="96" t="b">
        <v>1</v>
      </c>
      <c r="C21" s="16"/>
      <c r="D21" s="38" t="str">
        <f>IF(LEN(Vendor!E20)&lt;1,"",Vendor!E20)</f>
        <v/>
      </c>
      <c r="E21" s="39" t="str">
        <f>IF(LEN(Vendor!K20)&lt;1,"",Vendor!K20)</f>
        <v/>
      </c>
      <c r="F21" s="286"/>
      <c r="G21" s="39" t="str">
        <f>IF(LEN(Vendor!N20)&lt;1,"",Vendor!N20)</f>
        <v/>
      </c>
      <c r="H21" s="39" t="str">
        <f>IF(LEN(Vendor!O20)&lt;1,"",Vendor!O20)</f>
        <v/>
      </c>
      <c r="I21" s="39" t="str">
        <f>IF(LEN(Vendor!L20)&lt;1,"",Vendor!L20)</f>
        <v/>
      </c>
      <c r="J21" s="40" t="str">
        <f>IF(LEN(Vendor!M20)&lt;1,"",Vendor!M20)</f>
        <v/>
      </c>
      <c r="K21" s="41" t="str">
        <f>IF(OR(B21=FALSE,LEN(Vendor!AH20)&lt;1),"",Vendor!AH20)</f>
        <v/>
      </c>
      <c r="L21" s="111"/>
      <c r="M21" s="25"/>
      <c r="N21" s="24"/>
      <c r="O21" s="24"/>
      <c r="P21" s="27"/>
      <c r="Q21" s="47"/>
      <c r="R21" s="137" t="s">
        <v>99</v>
      </c>
      <c r="S21" s="28"/>
      <c r="T21" s="23"/>
      <c r="U21" s="26"/>
      <c r="V21" s="103" t="str">
        <f>IF(LEN(Vendor!AE20)&lt;1,"",IF(LEN(U21)&lt;1,Vendor!AE20,Vendor!AE20/(1-Merchandising!U21)))</f>
        <v/>
      </c>
      <c r="W21" s="100" t="str">
        <f>IF(LEN(Vendor!AG20)&lt;1,"",Vendor!AG20)</f>
        <v/>
      </c>
      <c r="X21" s="55"/>
      <c r="Y21" s="87"/>
      <c r="Z21" s="56"/>
      <c r="AA21" s="189"/>
      <c r="AB21" s="190"/>
      <c r="AC21" s="164" t="s">
        <v>99</v>
      </c>
      <c r="AD21" s="476"/>
      <c r="AE21" s="77" t="str">
        <f>IF(LEN(Vendor!AF20)&lt;1,"",Vendor!AF20)</f>
        <v/>
      </c>
      <c r="AF21" s="23" t="s">
        <v>99</v>
      </c>
      <c r="AG21" s="84"/>
      <c r="AH21" s="80" t="str">
        <f>IFERROR(
_xlfn.SWITCH(AF21,
"Select","",
"OI &amp; Reflect",((V21-AG21)-(Vendor!AE20-AE21))/(V21-AG21),
"OI",(V21-(Vendor!AE20-AE21))/(V21),
"Scanback",""),"")</f>
        <v/>
      </c>
      <c r="AI21" s="79" t="str">
        <f>IFERROR(
_xlfn.SWITCH(AF21,
"Select",IF(ISBLANK(X21),(Y21-V21)/Y21,((Y21/X21)-V21)/(Y21/X21)),
"OI &amp; Reflect",IF(ISBLANK(X21),(Y21-(V21-AG21))/Y21,((Y21/X21)-(V21-AG21))/(Y21/X21)),
"OI",IF(ISBLANK(X21),(Y21-V21)/Y21,((Y21/X21)-V21)/(Y21/X21)),
"Scanback",IF(ISBLANK(X21),(Y21-(V21-AE21))/Y21,((Y21/X21)-(V21-AE21))/(Y21/X21)),
""),
"")</f>
        <v/>
      </c>
      <c r="AJ21" s="79" t="str">
        <f>IFERROR(
_xlfn.SWITCH(AG21,
"Select",IF(ISBLANK(Y21),(Z21-W21)/Z21,((Z21/Y21)-W21)/(Z21/Y21)),
"OI &amp; Reflect",IF(ISBLANK(Y21),(Z21-(W21-AH21))/Z21,((Z21/Y21)-(W21-AH21))/(Z21/Y21)),
"OI",IF(ISBLANK(Y21),(Z21-W21)/Z21,((Z21/Y21)-W21)/(Z21/Y21)),
"Scanback",IF(ISBLANK(Y21),(Z21-(W21-AF21))/Z21,((Z21/Y21)-(W21-AF21))/(Z21/Y21)),
""),
"")</f>
        <v/>
      </c>
    </row>
    <row r="22" spans="2:36" ht="22.5" customHeight="1" x14ac:dyDescent="0.3">
      <c r="B22" s="96" t="b">
        <v>1</v>
      </c>
      <c r="C22" s="16"/>
      <c r="D22" s="38" t="str">
        <f>IF(LEN(Vendor!E21)&lt;1,"",Vendor!E21)</f>
        <v/>
      </c>
      <c r="E22" s="39" t="str">
        <f>IF(LEN(Vendor!K21)&lt;1,"",Vendor!K21)</f>
        <v/>
      </c>
      <c r="F22" s="286"/>
      <c r="G22" s="39" t="str">
        <f>IF(LEN(Vendor!N21)&lt;1,"",Vendor!N21)</f>
        <v/>
      </c>
      <c r="H22" s="39" t="str">
        <f>IF(LEN(Vendor!O21)&lt;1,"",Vendor!O21)</f>
        <v/>
      </c>
      <c r="I22" s="39" t="str">
        <f>IF(LEN(Vendor!L21)&lt;1,"",Vendor!L21)</f>
        <v/>
      </c>
      <c r="J22" s="40" t="str">
        <f>IF(LEN(Vendor!M21)&lt;1,"",Vendor!M21)</f>
        <v/>
      </c>
      <c r="K22" s="41" t="str">
        <f>IF(OR(B22=FALSE,LEN(Vendor!AH21)&lt;1),"",Vendor!AH21)</f>
        <v/>
      </c>
      <c r="L22" s="111"/>
      <c r="M22" s="25"/>
      <c r="N22" s="24"/>
      <c r="O22" s="24"/>
      <c r="P22" s="27"/>
      <c r="Q22" s="47"/>
      <c r="R22" s="137" t="s">
        <v>99</v>
      </c>
      <c r="S22" s="28"/>
      <c r="T22" s="23"/>
      <c r="U22" s="26"/>
      <c r="V22" s="103" t="str">
        <f>IF(LEN(Vendor!AE21)&lt;1,"",IF(LEN(U22)&lt;1,Vendor!AE21,Vendor!AE21/(1-Merchandising!U22)))</f>
        <v/>
      </c>
      <c r="W22" s="100" t="str">
        <f>IF(LEN(Vendor!AG21)&lt;1,"",Vendor!AG21)</f>
        <v/>
      </c>
      <c r="X22" s="55"/>
      <c r="Y22" s="87"/>
      <c r="Z22" s="56"/>
      <c r="AA22" s="189"/>
      <c r="AB22" s="190"/>
      <c r="AC22" s="473" t="s">
        <v>99</v>
      </c>
      <c r="AD22" s="476"/>
      <c r="AE22" s="77" t="str">
        <f>IF(LEN(Vendor!AF21)&lt;1,"",Vendor!AF21)</f>
        <v/>
      </c>
      <c r="AF22" s="23" t="s">
        <v>99</v>
      </c>
      <c r="AG22" s="84"/>
      <c r="AH22" s="80" t="str">
        <f>IFERROR(
_xlfn.SWITCH(AF22,
"Select","",
"OI &amp; Reflect",((V22-AG22)-(Vendor!AE21-AE22))/(V22-AG22),
"OI",(V22-(Vendor!AE21-AE22))/(V22),
"Scanback",""),"")</f>
        <v/>
      </c>
      <c r="AI22" s="79" t="str">
        <f>IFERROR(
_xlfn.SWITCH(AF22,
"Select",IF(ISBLANK(X22),(Y22-V22)/Y22,((Y22/X22)-V22)/(Y22/X22)),
"OI &amp; Reflect",IF(ISBLANK(X22),(Y22-(V22-AG22))/Y22,((Y22/X22)-(V22-AG22))/(Y22/X22)),
"OI",IF(ISBLANK(X22),(Y22-V22)/Y22,((Y22/X22)-V22)/(Y22/X22)),
"Scanback",IF(ISBLANK(X22),(Y22-(V22-AE22))/Y22,((Y22/X22)-(V22-AE22))/(Y22/X22)),
""),
"")</f>
        <v/>
      </c>
      <c r="AJ22" s="79" t="str">
        <f>IFERROR(
_xlfn.SWITCH(AG22,
"Select",IF(ISBLANK(Y22),(Z22-W22)/Z22,((Z22/Y22)-W22)/(Z22/Y22)),
"OI &amp; Reflect",IF(ISBLANK(Y22),(Z22-(W22-AH22))/Z22,((Z22/Y22)-(W22-AH22))/(Z22/Y22)),
"OI",IF(ISBLANK(Y22),(Z22-W22)/Z22,((Z22/Y22)-W22)/(Z22/Y22)),
"Scanback",IF(ISBLANK(Y22),(Z22-(W22-AF22))/Z22,((Z22/Y22)-(W22-AF22))/(Z22/Y22)),
""),
"")</f>
        <v/>
      </c>
    </row>
    <row r="23" spans="2:36" ht="22.5" customHeight="1" x14ac:dyDescent="0.3">
      <c r="B23" s="96" t="b">
        <v>1</v>
      </c>
      <c r="C23" s="16"/>
      <c r="D23" s="38" t="str">
        <f>IF(LEN(Vendor!E22)&lt;1,"",Vendor!E22)</f>
        <v/>
      </c>
      <c r="E23" s="39" t="str">
        <f>IF(LEN(Vendor!K22)&lt;1,"",Vendor!K22)</f>
        <v/>
      </c>
      <c r="F23" s="286"/>
      <c r="G23" s="39" t="str">
        <f>IF(LEN(Vendor!N22)&lt;1,"",Vendor!N22)</f>
        <v/>
      </c>
      <c r="H23" s="39" t="str">
        <f>IF(LEN(Vendor!O22)&lt;1,"",Vendor!O22)</f>
        <v/>
      </c>
      <c r="I23" s="39" t="str">
        <f>IF(LEN(Vendor!L22)&lt;1,"",Vendor!L22)</f>
        <v/>
      </c>
      <c r="J23" s="40" t="str">
        <f>IF(LEN(Vendor!M22)&lt;1,"",Vendor!M22)</f>
        <v/>
      </c>
      <c r="K23" s="41" t="str">
        <f>IF(OR(B23=FALSE,LEN(Vendor!AH22)&lt;1),"",Vendor!AH22)</f>
        <v/>
      </c>
      <c r="L23" s="111"/>
      <c r="M23" s="25"/>
      <c r="N23" s="24"/>
      <c r="O23" s="24"/>
      <c r="P23" s="27"/>
      <c r="Q23" s="47"/>
      <c r="R23" s="137" t="s">
        <v>99</v>
      </c>
      <c r="S23" s="28"/>
      <c r="T23" s="23"/>
      <c r="U23" s="26"/>
      <c r="V23" s="103" t="str">
        <f>IF(LEN(Vendor!AE22)&lt;1,"",IF(LEN(U23)&lt;1,Vendor!AE22,Vendor!AE22/(1-Merchandising!U23)))</f>
        <v/>
      </c>
      <c r="W23" s="100" t="str">
        <f>IF(LEN(Vendor!AG22)&lt;1,"",Vendor!AG22)</f>
        <v/>
      </c>
      <c r="X23" s="55"/>
      <c r="Y23" s="87"/>
      <c r="Z23" s="56"/>
      <c r="AA23" s="189"/>
      <c r="AB23" s="190"/>
      <c r="AC23" s="164" t="s">
        <v>99</v>
      </c>
      <c r="AD23" s="476"/>
      <c r="AE23" s="77" t="str">
        <f>IF(LEN(Vendor!AF22)&lt;1,"",Vendor!AF22)</f>
        <v/>
      </c>
      <c r="AF23" s="23" t="s">
        <v>99</v>
      </c>
      <c r="AG23" s="84"/>
      <c r="AH23" s="80" t="str">
        <f>IFERROR(
_xlfn.SWITCH(AF23,
"Select","",
"OI &amp; Reflect",((V23-AG23)-(Vendor!AE22-AE23))/(V23-AG23),
"OI",(V23-(Vendor!AE22-AE23))/(V23),
"Scanback",""),"")</f>
        <v/>
      </c>
      <c r="AI23" s="79" t="str">
        <f>IFERROR(
_xlfn.SWITCH(AF23,
"Select",IF(ISBLANK(X23),(Y23-V23)/Y23,((Y23/X23)-V23)/(Y23/X23)),
"OI &amp; Reflect",IF(ISBLANK(X23),(Y23-(V23-AG23))/Y23,((Y23/X23)-(V23-AG23))/(Y23/X23)),
"OI",IF(ISBLANK(X23),(Y23-V23)/Y23,((Y23/X23)-V23)/(Y23/X23)),
"Scanback",IF(ISBLANK(X23),(Y23-(V23-AE23))/Y23,((Y23/X23)-(V23-AE23))/(Y23/X23)),
""),
"")</f>
        <v/>
      </c>
      <c r="AJ23" s="79" t="str">
        <f>IFERROR(
_xlfn.SWITCH(AG23,
"Select",IF(ISBLANK(Y23),(Z23-W23)/Z23,((Z23/Y23)-W23)/(Z23/Y23)),
"OI &amp; Reflect",IF(ISBLANK(Y23),(Z23-(W23-AH23))/Z23,((Z23/Y23)-(W23-AH23))/(Z23/Y23)),
"OI",IF(ISBLANK(Y23),(Z23-W23)/Z23,((Z23/Y23)-W23)/(Z23/Y23)),
"Scanback",IF(ISBLANK(Y23),(Z23-(W23-AF23))/Z23,((Z23/Y23)-(W23-AF23))/(Z23/Y23)),
""),
"")</f>
        <v/>
      </c>
    </row>
    <row r="24" spans="2:36" ht="22.5" customHeight="1" x14ac:dyDescent="0.3">
      <c r="B24" s="96" t="b">
        <v>1</v>
      </c>
      <c r="C24" s="16"/>
      <c r="D24" s="38" t="str">
        <f>IF(LEN(Vendor!E23)&lt;1,"",Vendor!E23)</f>
        <v/>
      </c>
      <c r="E24" s="39" t="str">
        <f>IF(LEN(Vendor!K23)&lt;1,"",Vendor!K23)</f>
        <v/>
      </c>
      <c r="F24" s="286"/>
      <c r="G24" s="39" t="str">
        <f>IF(LEN(Vendor!N23)&lt;1,"",Vendor!N23)</f>
        <v/>
      </c>
      <c r="H24" s="39" t="str">
        <f>IF(LEN(Vendor!O23)&lt;1,"",Vendor!O23)</f>
        <v/>
      </c>
      <c r="I24" s="39" t="str">
        <f>IF(LEN(Vendor!L23)&lt;1,"",Vendor!L23)</f>
        <v/>
      </c>
      <c r="J24" s="40" t="str">
        <f>IF(LEN(Vendor!M23)&lt;1,"",Vendor!M23)</f>
        <v/>
      </c>
      <c r="K24" s="41" t="str">
        <f>IF(OR(B24=FALSE,LEN(Vendor!AH23)&lt;1),"",Vendor!AH23)</f>
        <v/>
      </c>
      <c r="L24" s="111"/>
      <c r="M24" s="25"/>
      <c r="N24" s="24"/>
      <c r="O24" s="24"/>
      <c r="P24" s="27"/>
      <c r="Q24" s="47"/>
      <c r="R24" s="137" t="s">
        <v>99</v>
      </c>
      <c r="S24" s="28"/>
      <c r="T24" s="23"/>
      <c r="U24" s="26"/>
      <c r="V24" s="103" t="str">
        <f>IF(LEN(Vendor!AE23)&lt;1,"",IF(LEN(U24)&lt;1,Vendor!AE23,Vendor!AE23/(1-Merchandising!U24)))</f>
        <v/>
      </c>
      <c r="W24" s="100" t="str">
        <f>IF(LEN(Vendor!AG23)&lt;1,"",Vendor!AG23)</f>
        <v/>
      </c>
      <c r="X24" s="55"/>
      <c r="Y24" s="87"/>
      <c r="Z24" s="56"/>
      <c r="AA24" s="189"/>
      <c r="AB24" s="190"/>
      <c r="AC24" s="473" t="s">
        <v>99</v>
      </c>
      <c r="AD24" s="476"/>
      <c r="AE24" s="77" t="str">
        <f>IF(LEN(Vendor!AF23)&lt;1,"",Vendor!AF23)</f>
        <v/>
      </c>
      <c r="AF24" s="23" t="s">
        <v>99</v>
      </c>
      <c r="AG24" s="84"/>
      <c r="AH24" s="80" t="str">
        <f>IFERROR(
_xlfn.SWITCH(AF24,
"Select","",
"OI &amp; Reflect",((V24-AG24)-(Vendor!AE23-AE24))/(V24-AG24),
"OI",(V24-(Vendor!AE23-AE24))/(V24),
"Scanback",""),"")</f>
        <v/>
      </c>
      <c r="AI24" s="79" t="str">
        <f>IFERROR(
_xlfn.SWITCH(AF24,
"Select",IF(ISBLANK(X24),(Y24-V24)/Y24,((Y24/X24)-V24)/(Y24/X24)),
"OI &amp; Reflect",IF(ISBLANK(X24),(Y24-(V24-AG24))/Y24,((Y24/X24)-(V24-AG24))/(Y24/X24)),
"OI",IF(ISBLANK(X24),(Y24-V24)/Y24,((Y24/X24)-V24)/(Y24/X24)),
"Scanback",IF(ISBLANK(X24),(Y24-(V24-AE24))/Y24,((Y24/X24)-(V24-AE24))/(Y24/X24)),
""),
"")</f>
        <v/>
      </c>
      <c r="AJ24" s="79" t="str">
        <f>IFERROR(
_xlfn.SWITCH(AG24,
"Select",IF(ISBLANK(Y24),(Z24-W24)/Z24,((Z24/Y24)-W24)/(Z24/Y24)),
"OI &amp; Reflect",IF(ISBLANK(Y24),(Z24-(W24-AH24))/Z24,((Z24/Y24)-(W24-AH24))/(Z24/Y24)),
"OI",IF(ISBLANK(Y24),(Z24-W24)/Z24,((Z24/Y24)-W24)/(Z24/Y24)),
"Scanback",IF(ISBLANK(Y24),(Z24-(W24-AF24))/Z24,((Z24/Y24)-(W24-AF24))/(Z24/Y24)),
""),
"")</f>
        <v/>
      </c>
    </row>
    <row r="25" spans="2:36" ht="22.5" customHeight="1" x14ac:dyDescent="0.3">
      <c r="B25" s="96" t="b">
        <v>1</v>
      </c>
      <c r="C25" s="16"/>
      <c r="D25" s="38" t="str">
        <f>IF(LEN(Vendor!E24)&lt;1,"",Vendor!E24)</f>
        <v/>
      </c>
      <c r="E25" s="39" t="str">
        <f>IF(LEN(Vendor!K24)&lt;1,"",Vendor!K24)</f>
        <v/>
      </c>
      <c r="F25" s="286"/>
      <c r="G25" s="39" t="str">
        <f>IF(LEN(Vendor!N24)&lt;1,"",Vendor!N24)</f>
        <v/>
      </c>
      <c r="H25" s="39" t="str">
        <f>IF(LEN(Vendor!O24)&lt;1,"",Vendor!O24)</f>
        <v/>
      </c>
      <c r="I25" s="39" t="str">
        <f>IF(LEN(Vendor!L24)&lt;1,"",Vendor!L24)</f>
        <v/>
      </c>
      <c r="J25" s="40" t="str">
        <f>IF(LEN(Vendor!M24)&lt;1,"",Vendor!M24)</f>
        <v/>
      </c>
      <c r="K25" s="41" t="str">
        <f>IF(OR(B25=FALSE,LEN(Vendor!AH24)&lt;1),"",Vendor!AH24)</f>
        <v/>
      </c>
      <c r="L25" s="111"/>
      <c r="M25" s="25"/>
      <c r="N25" s="24"/>
      <c r="O25" s="24"/>
      <c r="P25" s="27"/>
      <c r="Q25" s="47"/>
      <c r="R25" s="137" t="s">
        <v>99</v>
      </c>
      <c r="S25" s="28"/>
      <c r="T25" s="23"/>
      <c r="U25" s="26"/>
      <c r="V25" s="103" t="str">
        <f>IF(LEN(Vendor!AE24)&lt;1,"",IF(LEN(U25)&lt;1,Vendor!AE24,Vendor!AE24/(1-Merchandising!U25)))</f>
        <v/>
      </c>
      <c r="W25" s="100" t="str">
        <f>IF(LEN(Vendor!AG24)&lt;1,"",Vendor!AG24)</f>
        <v/>
      </c>
      <c r="X25" s="55"/>
      <c r="Y25" s="87"/>
      <c r="Z25" s="56"/>
      <c r="AA25" s="189"/>
      <c r="AB25" s="190"/>
      <c r="AC25" s="164" t="s">
        <v>99</v>
      </c>
      <c r="AD25" s="476"/>
      <c r="AE25" s="77" t="str">
        <f>IF(LEN(Vendor!AF24)&lt;1,"",Vendor!AF24)</f>
        <v/>
      </c>
      <c r="AF25" s="23" t="s">
        <v>99</v>
      </c>
      <c r="AG25" s="84"/>
      <c r="AH25" s="80" t="str">
        <f>IFERROR(
_xlfn.SWITCH(AF25,
"Select","",
"OI &amp; Reflect",((V25-AG25)-(Vendor!AE24-AE25))/(V25-AG25),
"OI",(V25-(Vendor!AE24-AE25))/(V25),
"Scanback",""),"")</f>
        <v/>
      </c>
      <c r="AI25" s="79" t="str">
        <f>IFERROR(
_xlfn.SWITCH(AF25,
"Select",IF(ISBLANK(X25),(Y25-V25)/Y25,((Y25/X25)-V25)/(Y25/X25)),
"OI &amp; Reflect",IF(ISBLANK(X25),(Y25-(V25-AG25))/Y25,((Y25/X25)-(V25-AG25))/(Y25/X25)),
"OI",IF(ISBLANK(X25),(Y25-V25)/Y25,((Y25/X25)-V25)/(Y25/X25)),
"Scanback",IF(ISBLANK(X25),(Y25-(V25-AE25))/Y25,((Y25/X25)-(V25-AE25))/(Y25/X25)),
""),
"")</f>
        <v/>
      </c>
      <c r="AJ25" s="79" t="str">
        <f>IFERROR(
_xlfn.SWITCH(AG25,
"Select",IF(ISBLANK(Y25),(Z25-W25)/Z25,((Z25/Y25)-W25)/(Z25/Y25)),
"OI &amp; Reflect",IF(ISBLANK(Y25),(Z25-(W25-AH25))/Z25,((Z25/Y25)-(W25-AH25))/(Z25/Y25)),
"OI",IF(ISBLANK(Y25),(Z25-W25)/Z25,((Z25/Y25)-W25)/(Z25/Y25)),
"Scanback",IF(ISBLANK(Y25),(Z25-(W25-AF25))/Z25,((Z25/Y25)-(W25-AF25))/(Z25/Y25)),
""),
"")</f>
        <v/>
      </c>
    </row>
    <row r="26" spans="2:36" ht="22.5" customHeight="1" x14ac:dyDescent="0.3">
      <c r="B26" s="96" t="b">
        <v>1</v>
      </c>
      <c r="C26" s="16"/>
      <c r="D26" s="38" t="str">
        <f>IF(LEN(Vendor!E25)&lt;1,"",Vendor!E25)</f>
        <v/>
      </c>
      <c r="E26" s="39" t="str">
        <f>IF(LEN(Vendor!K25)&lt;1,"",Vendor!K25)</f>
        <v/>
      </c>
      <c r="F26" s="286"/>
      <c r="G26" s="39" t="str">
        <f>IF(LEN(Vendor!N25)&lt;1,"",Vendor!N25)</f>
        <v/>
      </c>
      <c r="H26" s="39" t="str">
        <f>IF(LEN(Vendor!O25)&lt;1,"",Vendor!O25)</f>
        <v/>
      </c>
      <c r="I26" s="39" t="str">
        <f>IF(LEN(Vendor!L25)&lt;1,"",Vendor!L25)</f>
        <v/>
      </c>
      <c r="J26" s="40" t="str">
        <f>IF(LEN(Vendor!M25)&lt;1,"",Vendor!M25)</f>
        <v/>
      </c>
      <c r="K26" s="41" t="str">
        <f>IF(OR(B26=FALSE,LEN(Vendor!AH25)&lt;1),"",Vendor!AH25)</f>
        <v/>
      </c>
      <c r="L26" s="111"/>
      <c r="M26" s="25"/>
      <c r="N26" s="24"/>
      <c r="O26" s="24"/>
      <c r="P26" s="27"/>
      <c r="Q26" s="47"/>
      <c r="R26" s="137" t="s">
        <v>99</v>
      </c>
      <c r="S26" s="28"/>
      <c r="T26" s="23"/>
      <c r="U26" s="26"/>
      <c r="V26" s="103" t="str">
        <f>IF(LEN(Vendor!AE25)&lt;1,"",IF(LEN(U26)&lt;1,Vendor!AE25,Vendor!AE25/(1-Merchandising!U26)))</f>
        <v/>
      </c>
      <c r="W26" s="100" t="str">
        <f>IF(LEN(Vendor!AG25)&lt;1,"",Vendor!AG25)</f>
        <v/>
      </c>
      <c r="X26" s="55"/>
      <c r="Y26" s="87"/>
      <c r="Z26" s="56"/>
      <c r="AA26" s="189"/>
      <c r="AB26" s="190"/>
      <c r="AC26" s="473" t="s">
        <v>99</v>
      </c>
      <c r="AD26" s="476"/>
      <c r="AE26" s="77" t="str">
        <f>IF(LEN(Vendor!AF25)&lt;1,"",Vendor!AF25)</f>
        <v/>
      </c>
      <c r="AF26" s="23" t="s">
        <v>99</v>
      </c>
      <c r="AG26" s="84"/>
      <c r="AH26" s="80" t="str">
        <f>IFERROR(
_xlfn.SWITCH(AF26,
"Select","",
"OI &amp; Reflect",((V26-AG26)-(Vendor!AE25-AE26))/(V26-AG26),
"OI",(V26-(Vendor!AE25-AE26))/(V26),
"Scanback",""),"")</f>
        <v/>
      </c>
      <c r="AI26" s="79" t="str">
        <f>IFERROR(
_xlfn.SWITCH(AF26,
"Select",IF(ISBLANK(X26),(Y26-V26)/Y26,((Y26/X26)-V26)/(Y26/X26)),
"OI &amp; Reflect",IF(ISBLANK(X26),(Y26-(V26-AG26))/Y26,((Y26/X26)-(V26-AG26))/(Y26/X26)),
"OI",IF(ISBLANK(X26),(Y26-V26)/Y26,((Y26/X26)-V26)/(Y26/X26)),
"Scanback",IF(ISBLANK(X26),(Y26-(V26-AE26))/Y26,((Y26/X26)-(V26-AE26))/(Y26/X26)),
""),
"")</f>
        <v/>
      </c>
      <c r="AJ26" s="79" t="str">
        <f>IFERROR(
_xlfn.SWITCH(AG26,
"Select",IF(ISBLANK(Y26),(Z26-W26)/Z26,((Z26/Y26)-W26)/(Z26/Y26)),
"OI &amp; Reflect",IF(ISBLANK(Y26),(Z26-(W26-AH26))/Z26,((Z26/Y26)-(W26-AH26))/(Z26/Y26)),
"OI",IF(ISBLANK(Y26),(Z26-W26)/Z26,((Z26/Y26)-W26)/(Z26/Y26)),
"Scanback",IF(ISBLANK(Y26),(Z26-(W26-AF26))/Z26,((Z26/Y26)-(W26-AF26))/(Z26/Y26)),
""),
"")</f>
        <v/>
      </c>
    </row>
    <row r="27" spans="2:36" ht="22.5" customHeight="1" x14ac:dyDescent="0.3">
      <c r="B27" s="96" t="b">
        <v>1</v>
      </c>
      <c r="C27" s="16"/>
      <c r="D27" s="38" t="str">
        <f>IF(LEN(Vendor!E26)&lt;1,"",Vendor!E26)</f>
        <v/>
      </c>
      <c r="E27" s="39" t="str">
        <f>IF(LEN(Vendor!K26)&lt;1,"",Vendor!K26)</f>
        <v/>
      </c>
      <c r="F27" s="286"/>
      <c r="G27" s="39" t="str">
        <f>IF(LEN(Vendor!N26)&lt;1,"",Vendor!N26)</f>
        <v/>
      </c>
      <c r="H27" s="39" t="str">
        <f>IF(LEN(Vendor!O26)&lt;1,"",Vendor!O26)</f>
        <v/>
      </c>
      <c r="I27" s="39" t="str">
        <f>IF(LEN(Vendor!L26)&lt;1,"",Vendor!L26)</f>
        <v/>
      </c>
      <c r="J27" s="40" t="str">
        <f>IF(LEN(Vendor!M26)&lt;1,"",Vendor!M26)</f>
        <v/>
      </c>
      <c r="K27" s="41" t="str">
        <f>IF(OR(B27=FALSE,LEN(Vendor!AH26)&lt;1),"",Vendor!AH26)</f>
        <v/>
      </c>
      <c r="L27" s="111"/>
      <c r="M27" s="25"/>
      <c r="N27" s="24"/>
      <c r="O27" s="24"/>
      <c r="P27" s="27"/>
      <c r="Q27" s="47"/>
      <c r="R27" s="137" t="s">
        <v>99</v>
      </c>
      <c r="S27" s="28"/>
      <c r="T27" s="23"/>
      <c r="U27" s="26"/>
      <c r="V27" s="103" t="str">
        <f>IF(LEN(Vendor!AE26)&lt;1,"",IF(LEN(U27)&lt;1,Vendor!AE26,Vendor!AE26/(1-Merchandising!U27)))</f>
        <v/>
      </c>
      <c r="W27" s="100" t="str">
        <f>IF(LEN(Vendor!AG26)&lt;1,"",Vendor!AG26)</f>
        <v/>
      </c>
      <c r="X27" s="55"/>
      <c r="Y27" s="87"/>
      <c r="Z27" s="56"/>
      <c r="AA27" s="189"/>
      <c r="AB27" s="190"/>
      <c r="AC27" s="164" t="s">
        <v>99</v>
      </c>
      <c r="AD27" s="476"/>
      <c r="AE27" s="77" t="str">
        <f>IF(LEN(Vendor!AF26)&lt;1,"",Vendor!AF26)</f>
        <v/>
      </c>
      <c r="AF27" s="23" t="s">
        <v>99</v>
      </c>
      <c r="AG27" s="84"/>
      <c r="AH27" s="80" t="str">
        <f>IFERROR(
_xlfn.SWITCH(AF27,
"Select","",
"OI &amp; Reflect",((V27-AG27)-(Vendor!AE26-AE27))/(V27-AG27),
"OI",(V27-(Vendor!AE26-AE27))/(V27),
"Scanback",""),"")</f>
        <v/>
      </c>
      <c r="AI27" s="79" t="str">
        <f>IFERROR(
_xlfn.SWITCH(AF27,
"Select",IF(ISBLANK(X27),(Y27-V27)/Y27,((Y27/X27)-V27)/(Y27/X27)),
"OI &amp; Reflect",IF(ISBLANK(X27),(Y27-(V27-AG27))/Y27,((Y27/X27)-(V27-AG27))/(Y27/X27)),
"OI",IF(ISBLANK(X27),(Y27-V27)/Y27,((Y27/X27)-V27)/(Y27/X27)),
"Scanback",IF(ISBLANK(X27),(Y27-(V27-AE27))/Y27,((Y27/X27)-(V27-AE27))/(Y27/X27)),
""),
"")</f>
        <v/>
      </c>
      <c r="AJ27" s="79" t="str">
        <f>IFERROR(
_xlfn.SWITCH(AG27,
"Select",IF(ISBLANK(Y27),(Z27-W27)/Z27,((Z27/Y27)-W27)/(Z27/Y27)),
"OI &amp; Reflect",IF(ISBLANK(Y27),(Z27-(W27-AH27))/Z27,((Z27/Y27)-(W27-AH27))/(Z27/Y27)),
"OI",IF(ISBLANK(Y27),(Z27-W27)/Z27,((Z27/Y27)-W27)/(Z27/Y27)),
"Scanback",IF(ISBLANK(Y27),(Z27-(W27-AF27))/Z27,((Z27/Y27)-(W27-AF27))/(Z27/Y27)),
""),
"")</f>
        <v/>
      </c>
    </row>
    <row r="28" spans="2:36" ht="22.5" customHeight="1" x14ac:dyDescent="0.3">
      <c r="B28" s="96" t="b">
        <v>1</v>
      </c>
      <c r="C28" s="16"/>
      <c r="D28" s="38" t="str">
        <f>IF(LEN(Vendor!E27)&lt;1,"",Vendor!E27)</f>
        <v/>
      </c>
      <c r="E28" s="39" t="str">
        <f>IF(LEN(Vendor!K27)&lt;1,"",Vendor!K27)</f>
        <v/>
      </c>
      <c r="F28" s="286"/>
      <c r="G28" s="39" t="str">
        <f>IF(LEN(Vendor!N27)&lt;1,"",Vendor!N27)</f>
        <v/>
      </c>
      <c r="H28" s="39" t="str">
        <f>IF(LEN(Vendor!O27)&lt;1,"",Vendor!O27)</f>
        <v/>
      </c>
      <c r="I28" s="39" t="str">
        <f>IF(LEN(Vendor!L27)&lt;1,"",Vendor!L27)</f>
        <v/>
      </c>
      <c r="J28" s="40" t="str">
        <f>IF(LEN(Vendor!M27)&lt;1,"",Vendor!M27)</f>
        <v/>
      </c>
      <c r="K28" s="41" t="str">
        <f>IF(OR(B28=FALSE,LEN(Vendor!AH27)&lt;1),"",Vendor!AH27)</f>
        <v/>
      </c>
      <c r="L28" s="111"/>
      <c r="M28" s="25"/>
      <c r="N28" s="24"/>
      <c r="O28" s="24"/>
      <c r="P28" s="27"/>
      <c r="Q28" s="47"/>
      <c r="R28" s="137" t="s">
        <v>99</v>
      </c>
      <c r="S28" s="28"/>
      <c r="T28" s="23"/>
      <c r="U28" s="26"/>
      <c r="V28" s="103" t="str">
        <f>IF(LEN(Vendor!AE27)&lt;1,"",IF(LEN(U28)&lt;1,Vendor!AE27,Vendor!AE27/(1-Merchandising!U28)))</f>
        <v/>
      </c>
      <c r="W28" s="100" t="str">
        <f>IF(LEN(Vendor!AG27)&lt;1,"",Vendor!AG27)</f>
        <v/>
      </c>
      <c r="X28" s="55"/>
      <c r="Y28" s="87"/>
      <c r="Z28" s="56"/>
      <c r="AA28" s="189"/>
      <c r="AB28" s="190"/>
      <c r="AC28" s="473" t="s">
        <v>99</v>
      </c>
      <c r="AD28" s="476"/>
      <c r="AE28" s="77" t="str">
        <f>IF(LEN(Vendor!AF27)&lt;1,"",Vendor!AF27)</f>
        <v/>
      </c>
      <c r="AF28" s="23" t="s">
        <v>99</v>
      </c>
      <c r="AG28" s="84"/>
      <c r="AH28" s="80" t="str">
        <f>IFERROR(
_xlfn.SWITCH(AF28,
"Select","",
"OI &amp; Reflect",((V28-AG28)-(Vendor!AE27-AE28))/(V28-AG28),
"OI",(V28-(Vendor!AE27-AE28))/(V28),
"Scanback",""),"")</f>
        <v/>
      </c>
      <c r="AI28" s="79" t="str">
        <f>IFERROR(
_xlfn.SWITCH(AF28,
"Select",IF(ISBLANK(X28),(Y28-V28)/Y28,((Y28/X28)-V28)/(Y28/X28)),
"OI &amp; Reflect",IF(ISBLANK(X28),(Y28-(V28-AG28))/Y28,((Y28/X28)-(V28-AG28))/(Y28/X28)),
"OI",IF(ISBLANK(X28),(Y28-V28)/Y28,((Y28/X28)-V28)/(Y28/X28)),
"Scanback",IF(ISBLANK(X28),(Y28-(V28-AE28))/Y28,((Y28/X28)-(V28-AE28))/(Y28/X28)),
""),
"")</f>
        <v/>
      </c>
      <c r="AJ28" s="79" t="str">
        <f>IFERROR(
_xlfn.SWITCH(AG28,
"Select",IF(ISBLANK(Y28),(Z28-W28)/Z28,((Z28/Y28)-W28)/(Z28/Y28)),
"OI &amp; Reflect",IF(ISBLANK(Y28),(Z28-(W28-AH28))/Z28,((Z28/Y28)-(W28-AH28))/(Z28/Y28)),
"OI",IF(ISBLANK(Y28),(Z28-W28)/Z28,((Z28/Y28)-W28)/(Z28/Y28)),
"Scanback",IF(ISBLANK(Y28),(Z28-(W28-AF28))/Z28,((Z28/Y28)-(W28-AF28))/(Z28/Y28)),
""),
"")</f>
        <v/>
      </c>
    </row>
    <row r="29" spans="2:36" ht="22.5" customHeight="1" x14ac:dyDescent="0.3">
      <c r="B29" s="96" t="b">
        <v>1</v>
      </c>
      <c r="C29" s="16"/>
      <c r="D29" s="38" t="str">
        <f>IF(LEN(Vendor!E28)&lt;1,"",Vendor!E28)</f>
        <v/>
      </c>
      <c r="E29" s="39" t="str">
        <f>IF(LEN(Vendor!K28)&lt;1,"",Vendor!K28)</f>
        <v/>
      </c>
      <c r="F29" s="286"/>
      <c r="G29" s="39" t="str">
        <f>IF(LEN(Vendor!N28)&lt;1,"",Vendor!N28)</f>
        <v/>
      </c>
      <c r="H29" s="39" t="str">
        <f>IF(LEN(Vendor!O28)&lt;1,"",Vendor!O28)</f>
        <v/>
      </c>
      <c r="I29" s="39" t="str">
        <f>IF(LEN(Vendor!L28)&lt;1,"",Vendor!L28)</f>
        <v/>
      </c>
      <c r="J29" s="40" t="str">
        <f>IF(LEN(Vendor!M28)&lt;1,"",Vendor!M28)</f>
        <v/>
      </c>
      <c r="K29" s="41" t="str">
        <f>IF(OR(B29=FALSE,LEN(Vendor!AH28)&lt;1),"",Vendor!AH28)</f>
        <v/>
      </c>
      <c r="L29" s="111"/>
      <c r="M29" s="25"/>
      <c r="N29" s="24"/>
      <c r="O29" s="24"/>
      <c r="P29" s="27"/>
      <c r="Q29" s="47"/>
      <c r="R29" s="137" t="s">
        <v>99</v>
      </c>
      <c r="S29" s="28"/>
      <c r="T29" s="23"/>
      <c r="U29" s="26"/>
      <c r="V29" s="103" t="str">
        <f>IF(LEN(Vendor!AE28)&lt;1,"",IF(LEN(U29)&lt;1,Vendor!AE28,Vendor!AE28/(1-Merchandising!U29)))</f>
        <v/>
      </c>
      <c r="W29" s="100" t="str">
        <f>IF(LEN(Vendor!AG28)&lt;1,"",Vendor!AG28)</f>
        <v/>
      </c>
      <c r="X29" s="55"/>
      <c r="Y29" s="87"/>
      <c r="Z29" s="56"/>
      <c r="AA29" s="189"/>
      <c r="AB29" s="190"/>
      <c r="AC29" s="164" t="s">
        <v>99</v>
      </c>
      <c r="AD29" s="476"/>
      <c r="AE29" s="77" t="str">
        <f>IF(LEN(Vendor!AF28)&lt;1,"",Vendor!AF28)</f>
        <v/>
      </c>
      <c r="AF29" s="23" t="s">
        <v>99</v>
      </c>
      <c r="AG29" s="84"/>
      <c r="AH29" s="80" t="str">
        <f>IFERROR(
_xlfn.SWITCH(AF29,
"Select","",
"OI &amp; Reflect",((V29-AG29)-(Vendor!AE28-AE29))/(V29-AG29),
"OI",(V29-(Vendor!AE28-AE29))/(V29),
"Scanback",""),"")</f>
        <v/>
      </c>
      <c r="AI29" s="79" t="str">
        <f>IFERROR(
_xlfn.SWITCH(AF29,
"Select",IF(ISBLANK(X29),(Y29-V29)/Y29,((Y29/X29)-V29)/(Y29/X29)),
"OI &amp; Reflect",IF(ISBLANK(X29),(Y29-(V29-AG29))/Y29,((Y29/X29)-(V29-AG29))/(Y29/X29)),
"OI",IF(ISBLANK(X29),(Y29-V29)/Y29,((Y29/X29)-V29)/(Y29/X29)),
"Scanback",IF(ISBLANK(X29),(Y29-(V29-AE29))/Y29,((Y29/X29)-(V29-AE29))/(Y29/X29)),
""),
"")</f>
        <v/>
      </c>
      <c r="AJ29" s="79" t="str">
        <f>IFERROR(
_xlfn.SWITCH(AG29,
"Select",IF(ISBLANK(Y29),(Z29-W29)/Z29,((Z29/Y29)-W29)/(Z29/Y29)),
"OI &amp; Reflect",IF(ISBLANK(Y29),(Z29-(W29-AH29))/Z29,((Z29/Y29)-(W29-AH29))/(Z29/Y29)),
"OI",IF(ISBLANK(Y29),(Z29-W29)/Z29,((Z29/Y29)-W29)/(Z29/Y29)),
"Scanback",IF(ISBLANK(Y29),(Z29-(W29-AF29))/Z29,((Z29/Y29)-(W29-AF29))/(Z29/Y29)),
""),
"")</f>
        <v/>
      </c>
    </row>
    <row r="30" spans="2:36" ht="22.5" customHeight="1" x14ac:dyDescent="0.3">
      <c r="B30" s="96" t="b">
        <v>1</v>
      </c>
      <c r="C30" s="16"/>
      <c r="D30" s="38" t="str">
        <f>IF(LEN(Vendor!E29)&lt;1,"",Vendor!E29)</f>
        <v/>
      </c>
      <c r="E30" s="39" t="str">
        <f>IF(LEN(Vendor!K29)&lt;1,"",Vendor!K29)</f>
        <v/>
      </c>
      <c r="F30" s="286"/>
      <c r="G30" s="39" t="str">
        <f>IF(LEN(Vendor!N29)&lt;1,"",Vendor!N29)</f>
        <v/>
      </c>
      <c r="H30" s="39" t="str">
        <f>IF(LEN(Vendor!O29)&lt;1,"",Vendor!O29)</f>
        <v/>
      </c>
      <c r="I30" s="39" t="str">
        <f>IF(LEN(Vendor!L29)&lt;1,"",Vendor!L29)</f>
        <v/>
      </c>
      <c r="J30" s="40" t="str">
        <f>IF(LEN(Vendor!M29)&lt;1,"",Vendor!M29)</f>
        <v/>
      </c>
      <c r="K30" s="41" t="str">
        <f>IF(OR(B30=FALSE,LEN(Vendor!AH29)&lt;1),"",Vendor!AH29)</f>
        <v/>
      </c>
      <c r="L30" s="111"/>
      <c r="M30" s="25"/>
      <c r="N30" s="24"/>
      <c r="O30" s="24"/>
      <c r="P30" s="27"/>
      <c r="Q30" s="47"/>
      <c r="R30" s="137" t="s">
        <v>99</v>
      </c>
      <c r="S30" s="28"/>
      <c r="T30" s="23"/>
      <c r="U30" s="26"/>
      <c r="V30" s="103" t="str">
        <f>IF(LEN(Vendor!AE29)&lt;1,"",IF(LEN(U30)&lt;1,Vendor!AE29,Vendor!AE29/(1-Merchandising!U30)))</f>
        <v/>
      </c>
      <c r="W30" s="100" t="str">
        <f>IF(LEN(Vendor!AG29)&lt;1,"",Vendor!AG29)</f>
        <v/>
      </c>
      <c r="X30" s="55"/>
      <c r="Y30" s="87"/>
      <c r="Z30" s="56"/>
      <c r="AA30" s="189"/>
      <c r="AB30" s="190"/>
      <c r="AC30" s="473" t="s">
        <v>99</v>
      </c>
      <c r="AD30" s="476"/>
      <c r="AE30" s="77" t="str">
        <f>IF(LEN(Vendor!AF29)&lt;1,"",Vendor!AF29)</f>
        <v/>
      </c>
      <c r="AF30" s="23" t="s">
        <v>99</v>
      </c>
      <c r="AG30" s="84"/>
      <c r="AH30" s="80" t="str">
        <f>IFERROR(
_xlfn.SWITCH(AF30,
"Select","",
"OI &amp; Reflect",((V30-AG30)-(Vendor!AE29-AE30))/(V30-AG30),
"OI",(V30-(Vendor!AE29-AE30))/(V30),
"Scanback",""),"")</f>
        <v/>
      </c>
      <c r="AI30" s="79" t="str">
        <f>IFERROR(
_xlfn.SWITCH(AF30,
"Select",IF(ISBLANK(X30),(Y30-V30)/Y30,((Y30/X30)-V30)/(Y30/X30)),
"OI &amp; Reflect",IF(ISBLANK(X30),(Y30-(V30-AG30))/Y30,((Y30/X30)-(V30-AG30))/(Y30/X30)),
"OI",IF(ISBLANK(X30),(Y30-V30)/Y30,((Y30/X30)-V30)/(Y30/X30)),
"Scanback",IF(ISBLANK(X30),(Y30-(V30-AE30))/Y30,((Y30/X30)-(V30-AE30))/(Y30/X30)),
""),
"")</f>
        <v/>
      </c>
      <c r="AJ30" s="79" t="str">
        <f>IFERROR(
_xlfn.SWITCH(AG30,
"Select",IF(ISBLANK(Y30),(Z30-W30)/Z30,((Z30/Y30)-W30)/(Z30/Y30)),
"OI &amp; Reflect",IF(ISBLANK(Y30),(Z30-(W30-AH30))/Z30,((Z30/Y30)-(W30-AH30))/(Z30/Y30)),
"OI",IF(ISBLANK(Y30),(Z30-W30)/Z30,((Z30/Y30)-W30)/(Z30/Y30)),
"Scanback",IF(ISBLANK(Y30),(Z30-(W30-AF30))/Z30,((Z30/Y30)-(W30-AF30))/(Z30/Y30)),
""),
"")</f>
        <v/>
      </c>
    </row>
    <row r="31" spans="2:36" ht="22.5" customHeight="1" x14ac:dyDescent="0.3">
      <c r="B31" s="96" t="b">
        <v>1</v>
      </c>
      <c r="C31" s="16"/>
      <c r="D31" s="38" t="str">
        <f>IF(LEN(Vendor!E30)&lt;1,"",Vendor!E30)</f>
        <v/>
      </c>
      <c r="E31" s="39" t="str">
        <f>IF(LEN(Vendor!K30)&lt;1,"",Vendor!K30)</f>
        <v/>
      </c>
      <c r="F31" s="286"/>
      <c r="G31" s="39" t="str">
        <f>IF(LEN(Vendor!N30)&lt;1,"",Vendor!N30)</f>
        <v/>
      </c>
      <c r="H31" s="39" t="str">
        <f>IF(LEN(Vendor!O30)&lt;1,"",Vendor!O30)</f>
        <v/>
      </c>
      <c r="I31" s="39" t="str">
        <f>IF(LEN(Vendor!L30)&lt;1,"",Vendor!L30)</f>
        <v/>
      </c>
      <c r="J31" s="40" t="str">
        <f>IF(LEN(Vendor!M30)&lt;1,"",Vendor!M30)</f>
        <v/>
      </c>
      <c r="K31" s="41" t="str">
        <f>IF(OR(B31=FALSE,LEN(Vendor!AH30)&lt;1),"",Vendor!AH30)</f>
        <v/>
      </c>
      <c r="L31" s="111"/>
      <c r="M31" s="25"/>
      <c r="N31" s="24"/>
      <c r="O31" s="24"/>
      <c r="P31" s="27"/>
      <c r="Q31" s="47"/>
      <c r="R31" s="137" t="s">
        <v>99</v>
      </c>
      <c r="S31" s="28"/>
      <c r="T31" s="23"/>
      <c r="U31" s="26"/>
      <c r="V31" s="103" t="str">
        <f>IF(LEN(Vendor!AE30)&lt;1,"",IF(LEN(U31)&lt;1,Vendor!AE30,Vendor!AE30/(1-Merchandising!U31)))</f>
        <v/>
      </c>
      <c r="W31" s="100" t="str">
        <f>IF(LEN(Vendor!AG30)&lt;1,"",Vendor!AG30)</f>
        <v/>
      </c>
      <c r="X31" s="55"/>
      <c r="Y31" s="87"/>
      <c r="Z31" s="56"/>
      <c r="AA31" s="189"/>
      <c r="AB31" s="190"/>
      <c r="AC31" s="164" t="s">
        <v>99</v>
      </c>
      <c r="AD31" s="476"/>
      <c r="AE31" s="77" t="str">
        <f>IF(LEN(Vendor!AF30)&lt;1,"",Vendor!AF30)</f>
        <v/>
      </c>
      <c r="AF31" s="23" t="s">
        <v>99</v>
      </c>
      <c r="AG31" s="84"/>
      <c r="AH31" s="80" t="str">
        <f>IFERROR(
_xlfn.SWITCH(AF31,
"Select","",
"OI &amp; Reflect",((V31-AG31)-(Vendor!AE30-AE31))/(V31-AG31),
"OI",(V31-(Vendor!AE30-AE31))/(V31),
"Scanback",""),"")</f>
        <v/>
      </c>
      <c r="AI31" s="79" t="str">
        <f>IFERROR(
_xlfn.SWITCH(AF31,
"Select",IF(ISBLANK(X31),(Y31-V31)/Y31,((Y31/X31)-V31)/(Y31/X31)),
"OI &amp; Reflect",IF(ISBLANK(X31),(Y31-(V31-AG31))/Y31,((Y31/X31)-(V31-AG31))/(Y31/X31)),
"OI",IF(ISBLANK(X31),(Y31-V31)/Y31,((Y31/X31)-V31)/(Y31/X31)),
"Scanback",IF(ISBLANK(X31),(Y31-(V31-AE31))/Y31,((Y31/X31)-(V31-AE31))/(Y31/X31)),
""),
"")</f>
        <v/>
      </c>
      <c r="AJ31" s="79" t="str">
        <f>IFERROR(
_xlfn.SWITCH(AG31,
"Select",IF(ISBLANK(Y31),(Z31-W31)/Z31,((Z31/Y31)-W31)/(Z31/Y31)),
"OI &amp; Reflect",IF(ISBLANK(Y31),(Z31-(W31-AH31))/Z31,((Z31/Y31)-(W31-AH31))/(Z31/Y31)),
"OI",IF(ISBLANK(Y31),(Z31-W31)/Z31,((Z31/Y31)-W31)/(Z31/Y31)),
"Scanback",IF(ISBLANK(Y31),(Z31-(W31-AF31))/Z31,((Z31/Y31)-(W31-AF31))/(Z31/Y31)),
""),
"")</f>
        <v/>
      </c>
    </row>
    <row r="32" spans="2:36" ht="22.5" customHeight="1" x14ac:dyDescent="0.3">
      <c r="B32" s="96" t="b">
        <v>1</v>
      </c>
      <c r="C32" s="16"/>
      <c r="D32" s="38" t="str">
        <f>IF(LEN(Vendor!E31)&lt;1,"",Vendor!E31)</f>
        <v/>
      </c>
      <c r="E32" s="39" t="str">
        <f>IF(LEN(Vendor!K31)&lt;1,"",Vendor!K31)</f>
        <v/>
      </c>
      <c r="F32" s="286"/>
      <c r="G32" s="39" t="str">
        <f>IF(LEN(Vendor!N31)&lt;1,"",Vendor!N31)</f>
        <v/>
      </c>
      <c r="H32" s="39" t="str">
        <f>IF(LEN(Vendor!O31)&lt;1,"",Vendor!O31)</f>
        <v/>
      </c>
      <c r="I32" s="39" t="str">
        <f>IF(LEN(Vendor!L31)&lt;1,"",Vendor!L31)</f>
        <v/>
      </c>
      <c r="J32" s="40" t="str">
        <f>IF(LEN(Vendor!M31)&lt;1,"",Vendor!M31)</f>
        <v/>
      </c>
      <c r="K32" s="41" t="str">
        <f>IF(OR(B32=FALSE,LEN(Vendor!AH31)&lt;1),"",Vendor!AH31)</f>
        <v/>
      </c>
      <c r="L32" s="111"/>
      <c r="M32" s="25"/>
      <c r="N32" s="24"/>
      <c r="O32" s="24"/>
      <c r="P32" s="27"/>
      <c r="Q32" s="47"/>
      <c r="R32" s="137" t="s">
        <v>99</v>
      </c>
      <c r="S32" s="28"/>
      <c r="T32" s="23"/>
      <c r="U32" s="26"/>
      <c r="V32" s="103" t="str">
        <f>IF(LEN(Vendor!AE31)&lt;1,"",IF(LEN(U32)&lt;1,Vendor!AE31,Vendor!AE31/(1-Merchandising!U32)))</f>
        <v/>
      </c>
      <c r="W32" s="100" t="str">
        <f>IF(LEN(Vendor!AG31)&lt;1,"",Vendor!AG31)</f>
        <v/>
      </c>
      <c r="X32" s="55"/>
      <c r="Y32" s="87"/>
      <c r="Z32" s="56"/>
      <c r="AA32" s="189"/>
      <c r="AB32" s="190"/>
      <c r="AC32" s="473" t="s">
        <v>99</v>
      </c>
      <c r="AD32" s="476"/>
      <c r="AE32" s="77" t="str">
        <f>IF(LEN(Vendor!AF31)&lt;1,"",Vendor!AF31)</f>
        <v/>
      </c>
      <c r="AF32" s="23" t="s">
        <v>99</v>
      </c>
      <c r="AG32" s="84"/>
      <c r="AH32" s="80" t="str">
        <f>IFERROR(
_xlfn.SWITCH(AF32,
"Select","",
"OI &amp; Reflect",((V32-AG32)-(Vendor!AE31-AE32))/(V32-AG32),
"OI",(V32-(Vendor!AE31-AE32))/(V32),
"Scanback",""),"")</f>
        <v/>
      </c>
      <c r="AI32" s="79" t="str">
        <f>IFERROR(
_xlfn.SWITCH(AF32,
"Select",IF(ISBLANK(X32),(Y32-V32)/Y32,((Y32/X32)-V32)/(Y32/X32)),
"OI &amp; Reflect",IF(ISBLANK(X32),(Y32-(V32-AG32))/Y32,((Y32/X32)-(V32-AG32))/(Y32/X32)),
"OI",IF(ISBLANK(X32),(Y32-V32)/Y32,((Y32/X32)-V32)/(Y32/X32)),
"Scanback",IF(ISBLANK(X32),(Y32-(V32-AE32))/Y32,((Y32/X32)-(V32-AE32))/(Y32/X32)),
""),
"")</f>
        <v/>
      </c>
      <c r="AJ32" s="79" t="str">
        <f>IFERROR(
_xlfn.SWITCH(AG32,
"Select",IF(ISBLANK(Y32),(Z32-W32)/Z32,((Z32/Y32)-W32)/(Z32/Y32)),
"OI &amp; Reflect",IF(ISBLANK(Y32),(Z32-(W32-AH32))/Z32,((Z32/Y32)-(W32-AH32))/(Z32/Y32)),
"OI",IF(ISBLANK(Y32),(Z32-W32)/Z32,((Z32/Y32)-W32)/(Z32/Y32)),
"Scanback",IF(ISBLANK(Y32),(Z32-(W32-AF32))/Z32,((Z32/Y32)-(W32-AF32))/(Z32/Y32)),
""),
"")</f>
        <v/>
      </c>
    </row>
    <row r="33" spans="1:36" ht="22.5" customHeight="1" x14ac:dyDescent="0.3">
      <c r="B33" s="96" t="b">
        <v>1</v>
      </c>
      <c r="C33" s="16"/>
      <c r="D33" s="38" t="str">
        <f>IF(LEN(Vendor!E32)&lt;1,"",Vendor!E32)</f>
        <v/>
      </c>
      <c r="E33" s="39" t="str">
        <f>IF(LEN(Vendor!K32)&lt;1,"",Vendor!K32)</f>
        <v/>
      </c>
      <c r="F33" s="286"/>
      <c r="G33" s="39" t="str">
        <f>IF(LEN(Vendor!N32)&lt;1,"",Vendor!N32)</f>
        <v/>
      </c>
      <c r="H33" s="39" t="str">
        <f>IF(LEN(Vendor!O32)&lt;1,"",Vendor!O32)</f>
        <v/>
      </c>
      <c r="I33" s="39" t="str">
        <f>IF(LEN(Vendor!L32)&lt;1,"",Vendor!L32)</f>
        <v/>
      </c>
      <c r="J33" s="40" t="str">
        <f>IF(LEN(Vendor!M32)&lt;1,"",Vendor!M32)</f>
        <v/>
      </c>
      <c r="K33" s="41" t="str">
        <f>IF(OR(B33=FALSE,LEN(Vendor!AH32)&lt;1),"",Vendor!AH32)</f>
        <v/>
      </c>
      <c r="L33" s="111"/>
      <c r="M33" s="25"/>
      <c r="N33" s="24"/>
      <c r="O33" s="24"/>
      <c r="P33" s="27"/>
      <c r="Q33" s="47"/>
      <c r="R33" s="137" t="s">
        <v>99</v>
      </c>
      <c r="S33" s="28"/>
      <c r="T33" s="23"/>
      <c r="U33" s="26"/>
      <c r="V33" s="103" t="str">
        <f>IF(LEN(Vendor!AE32)&lt;1,"",IF(LEN(U33)&lt;1,Vendor!AE32,Vendor!AE32/(1-Merchandising!U33)))</f>
        <v/>
      </c>
      <c r="W33" s="100" t="str">
        <f>IF(LEN(Vendor!AG32)&lt;1,"",Vendor!AG32)</f>
        <v/>
      </c>
      <c r="X33" s="55"/>
      <c r="Y33" s="87"/>
      <c r="Z33" s="56"/>
      <c r="AA33" s="189"/>
      <c r="AB33" s="190"/>
      <c r="AC33" s="164" t="s">
        <v>99</v>
      </c>
      <c r="AD33" s="476"/>
      <c r="AE33" s="77" t="str">
        <f>IF(LEN(Vendor!AF32)&lt;1,"",Vendor!AF32)</f>
        <v/>
      </c>
      <c r="AF33" s="23" t="s">
        <v>99</v>
      </c>
      <c r="AG33" s="84"/>
      <c r="AH33" s="80" t="str">
        <f>IFERROR(
_xlfn.SWITCH(AF33,
"Select","",
"OI &amp; Reflect",((V33-AG33)-(Vendor!AE32-AE33))/(V33-AG33),
"OI",(V33-(Vendor!AE32-AE33))/(V33),
"Scanback",""),"")</f>
        <v/>
      </c>
      <c r="AI33" s="79" t="str">
        <f>IFERROR(
_xlfn.SWITCH(AF33,
"Select",IF(ISBLANK(X33),(Y33-V33)/Y33,((Y33/X33)-V33)/(Y33/X33)),
"OI &amp; Reflect",IF(ISBLANK(X33),(Y33-(V33-AG33))/Y33,((Y33/X33)-(V33-AG33))/(Y33/X33)),
"OI",IF(ISBLANK(X33),(Y33-V33)/Y33,((Y33/X33)-V33)/(Y33/X33)),
"Scanback",IF(ISBLANK(X33),(Y33-(V33-AE33))/Y33,((Y33/X33)-(V33-AE33))/(Y33/X33)),
""),
"")</f>
        <v/>
      </c>
      <c r="AJ33" s="79" t="str">
        <f>IFERROR(
_xlfn.SWITCH(AG33,
"Select",IF(ISBLANK(Y33),(Z33-W33)/Z33,((Z33/Y33)-W33)/(Z33/Y33)),
"OI &amp; Reflect",IF(ISBLANK(Y33),(Z33-(W33-AH33))/Z33,((Z33/Y33)-(W33-AH33))/(Z33/Y33)),
"OI",IF(ISBLANK(Y33),(Z33-W33)/Z33,((Z33/Y33)-W33)/(Z33/Y33)),
"Scanback",IF(ISBLANK(Y33),(Z33-(W33-AF33))/Z33,((Z33/Y33)-(W33-AF33))/(Z33/Y33)),
""),
"")</f>
        <v/>
      </c>
    </row>
    <row r="34" spans="1:36" ht="22.5" customHeight="1" x14ac:dyDescent="0.3">
      <c r="B34" s="96" t="b">
        <v>1</v>
      </c>
      <c r="C34" s="16"/>
      <c r="D34" s="38" t="str">
        <f>IF(LEN(Vendor!E33)&lt;1,"",Vendor!E33)</f>
        <v/>
      </c>
      <c r="E34" s="39" t="str">
        <f>IF(LEN(Vendor!K33)&lt;1,"",Vendor!K33)</f>
        <v/>
      </c>
      <c r="F34" s="286"/>
      <c r="G34" s="39" t="str">
        <f>IF(LEN(Vendor!N33)&lt;1,"",Vendor!N33)</f>
        <v/>
      </c>
      <c r="H34" s="39" t="str">
        <f>IF(LEN(Vendor!O33)&lt;1,"",Vendor!O33)</f>
        <v/>
      </c>
      <c r="I34" s="39" t="str">
        <f>IF(LEN(Vendor!L33)&lt;1,"",Vendor!L33)</f>
        <v/>
      </c>
      <c r="J34" s="40" t="str">
        <f>IF(LEN(Vendor!M33)&lt;1,"",Vendor!M33)</f>
        <v/>
      </c>
      <c r="K34" s="41" t="str">
        <f>IF(OR(B34=FALSE,LEN(Vendor!AH33)&lt;1),"",Vendor!AH33)</f>
        <v/>
      </c>
      <c r="L34" s="111"/>
      <c r="M34" s="25"/>
      <c r="N34" s="24"/>
      <c r="O34" s="24"/>
      <c r="P34" s="27"/>
      <c r="Q34" s="47"/>
      <c r="R34" s="137" t="s">
        <v>99</v>
      </c>
      <c r="S34" s="28"/>
      <c r="T34" s="23"/>
      <c r="U34" s="26"/>
      <c r="V34" s="103" t="str">
        <f>IF(LEN(Vendor!AE33)&lt;1,"",IF(LEN(U34)&lt;1,Vendor!AE33,Vendor!AE33/(1-Merchandising!U34)))</f>
        <v/>
      </c>
      <c r="W34" s="100" t="str">
        <f>IF(LEN(Vendor!AG33)&lt;1,"",Vendor!AG33)</f>
        <v/>
      </c>
      <c r="X34" s="55"/>
      <c r="Y34" s="87"/>
      <c r="Z34" s="56"/>
      <c r="AA34" s="189"/>
      <c r="AB34" s="190"/>
      <c r="AC34" s="473" t="s">
        <v>99</v>
      </c>
      <c r="AD34" s="476"/>
      <c r="AE34" s="77" t="str">
        <f>IF(LEN(Vendor!AF33)&lt;1,"",Vendor!AF33)</f>
        <v/>
      </c>
      <c r="AF34" s="23" t="s">
        <v>99</v>
      </c>
      <c r="AG34" s="84"/>
      <c r="AH34" s="80" t="str">
        <f>IFERROR(
_xlfn.SWITCH(AF34,
"Select","",
"OI &amp; Reflect",((V34-AG34)-(Vendor!AE33-AE34))/(V34-AG34),
"OI",(V34-(Vendor!AE33-AE34))/(V34),
"Scanback",""),"")</f>
        <v/>
      </c>
      <c r="AI34" s="79" t="str">
        <f>IFERROR(
_xlfn.SWITCH(AF34,
"Select",IF(ISBLANK(X34),(Y34-V34)/Y34,((Y34/X34)-V34)/(Y34/X34)),
"OI &amp; Reflect",IF(ISBLANK(X34),(Y34-(V34-AG34))/Y34,((Y34/X34)-(V34-AG34))/(Y34/X34)),
"OI",IF(ISBLANK(X34),(Y34-V34)/Y34,((Y34/X34)-V34)/(Y34/X34)),
"Scanback",IF(ISBLANK(X34),(Y34-(V34-AE34))/Y34,((Y34/X34)-(V34-AE34))/(Y34/X34)),
""),
"")</f>
        <v/>
      </c>
      <c r="AJ34" s="79" t="str">
        <f>IFERROR(
_xlfn.SWITCH(AG34,
"Select",IF(ISBLANK(Y34),(Z34-W34)/Z34,((Z34/Y34)-W34)/(Z34/Y34)),
"OI &amp; Reflect",IF(ISBLANK(Y34),(Z34-(W34-AH34))/Z34,((Z34/Y34)-(W34-AH34))/(Z34/Y34)),
"OI",IF(ISBLANK(Y34),(Z34-W34)/Z34,((Z34/Y34)-W34)/(Z34/Y34)),
"Scanback",IF(ISBLANK(Y34),(Z34-(W34-AF34))/Z34,((Z34/Y34)-(W34-AF34))/(Z34/Y34)),
""),
"")</f>
        <v/>
      </c>
    </row>
    <row r="35" spans="1:36" ht="22.5" customHeight="1" x14ac:dyDescent="0.3">
      <c r="B35" s="96" t="b">
        <v>1</v>
      </c>
      <c r="C35" s="16"/>
      <c r="D35" s="38" t="str">
        <f>IF(LEN(Vendor!E34)&lt;1,"",Vendor!E34)</f>
        <v/>
      </c>
      <c r="E35" s="39" t="str">
        <f>IF(LEN(Vendor!K34)&lt;1,"",Vendor!K34)</f>
        <v/>
      </c>
      <c r="F35" s="286"/>
      <c r="G35" s="39" t="str">
        <f>IF(LEN(Vendor!N34)&lt;1,"",Vendor!N34)</f>
        <v/>
      </c>
      <c r="H35" s="39" t="str">
        <f>IF(LEN(Vendor!O34)&lt;1,"",Vendor!O34)</f>
        <v/>
      </c>
      <c r="I35" s="39" t="str">
        <f>IF(LEN(Vendor!L34)&lt;1,"",Vendor!L34)</f>
        <v/>
      </c>
      <c r="J35" s="40" t="str">
        <f>IF(LEN(Vendor!M34)&lt;1,"",Vendor!M34)</f>
        <v/>
      </c>
      <c r="K35" s="41" t="str">
        <f>IF(OR(B35=FALSE,LEN(Vendor!AH34)&lt;1),"",Vendor!AH34)</f>
        <v/>
      </c>
      <c r="L35" s="111"/>
      <c r="M35" s="25"/>
      <c r="N35" s="24"/>
      <c r="O35" s="24"/>
      <c r="P35" s="27"/>
      <c r="Q35" s="47"/>
      <c r="R35" s="137" t="s">
        <v>99</v>
      </c>
      <c r="S35" s="28"/>
      <c r="T35" s="23"/>
      <c r="U35" s="26"/>
      <c r="V35" s="103" t="str">
        <f>IF(LEN(Vendor!AE34)&lt;1,"",IF(LEN(U35)&lt;1,Vendor!AE34,Vendor!AE34/(1-Merchandising!U35)))</f>
        <v/>
      </c>
      <c r="W35" s="100" t="str">
        <f>IF(LEN(Vendor!AG34)&lt;1,"",Vendor!AG34)</f>
        <v/>
      </c>
      <c r="X35" s="55"/>
      <c r="Y35" s="87"/>
      <c r="Z35" s="56"/>
      <c r="AA35" s="189"/>
      <c r="AB35" s="190"/>
      <c r="AC35" s="164" t="s">
        <v>99</v>
      </c>
      <c r="AD35" s="476"/>
      <c r="AE35" s="77" t="str">
        <f>IF(LEN(Vendor!AF34)&lt;1,"",Vendor!AF34)</f>
        <v/>
      </c>
      <c r="AF35" s="23" t="s">
        <v>99</v>
      </c>
      <c r="AG35" s="84"/>
      <c r="AH35" s="80" t="str">
        <f>IFERROR(
_xlfn.SWITCH(AF35,
"Select","",
"OI &amp; Reflect",((V35-AG35)-(Vendor!AE34-AE35))/(V35-AG35),
"OI",(V35-(Vendor!AE34-AE35))/(V35),
"Scanback",""),"")</f>
        <v/>
      </c>
      <c r="AI35" s="79" t="str">
        <f>IFERROR(
_xlfn.SWITCH(AF35,
"Select",IF(ISBLANK(X35),(Y35-V35)/Y35,((Y35/X35)-V35)/(Y35/X35)),
"OI &amp; Reflect",IF(ISBLANK(X35),(Y35-(V35-AG35))/Y35,((Y35/X35)-(V35-AG35))/(Y35/X35)),
"OI",IF(ISBLANK(X35),(Y35-V35)/Y35,((Y35/X35)-V35)/(Y35/X35)),
"Scanback",IF(ISBLANK(X35),(Y35-(V35-AE35))/Y35,((Y35/X35)-(V35-AE35))/(Y35/X35)),
""),
"")</f>
        <v/>
      </c>
      <c r="AJ35" s="79" t="str">
        <f>IFERROR(
_xlfn.SWITCH(AG35,
"Select",IF(ISBLANK(Y35),(Z35-W35)/Z35,((Z35/Y35)-W35)/(Z35/Y35)),
"OI &amp; Reflect",IF(ISBLANK(Y35),(Z35-(W35-AH35))/Z35,((Z35/Y35)-(W35-AH35))/(Z35/Y35)),
"OI",IF(ISBLANK(Y35),(Z35-W35)/Z35,((Z35/Y35)-W35)/(Z35/Y35)),
"Scanback",IF(ISBLANK(Y35),(Z35-(W35-AF35))/Z35,((Z35/Y35)-(W35-AF35))/(Z35/Y35)),
""),
"")</f>
        <v/>
      </c>
    </row>
    <row r="36" spans="1:36" ht="22.5" customHeight="1" x14ac:dyDescent="0.3">
      <c r="B36" s="96" t="b">
        <v>1</v>
      </c>
      <c r="C36" s="16"/>
      <c r="D36" s="38" t="str">
        <f>IF(LEN(Vendor!E35)&lt;1,"",Vendor!E35)</f>
        <v/>
      </c>
      <c r="E36" s="39" t="str">
        <f>IF(LEN(Vendor!K35)&lt;1,"",Vendor!K35)</f>
        <v/>
      </c>
      <c r="F36" s="286"/>
      <c r="G36" s="39" t="str">
        <f>IF(LEN(Vendor!N35)&lt;1,"",Vendor!N35)</f>
        <v/>
      </c>
      <c r="H36" s="39" t="str">
        <f>IF(LEN(Vendor!O35)&lt;1,"",Vendor!O35)</f>
        <v/>
      </c>
      <c r="I36" s="39" t="str">
        <f>IF(LEN(Vendor!L35)&lt;1,"",Vendor!L35)</f>
        <v/>
      </c>
      <c r="J36" s="40" t="str">
        <f>IF(LEN(Vendor!M35)&lt;1,"",Vendor!M35)</f>
        <v/>
      </c>
      <c r="K36" s="41" t="str">
        <f>IF(OR(B36=FALSE,LEN(Vendor!AH35)&lt;1),"",Vendor!AH35)</f>
        <v/>
      </c>
      <c r="L36" s="111"/>
      <c r="M36" s="25"/>
      <c r="N36" s="24"/>
      <c r="O36" s="24"/>
      <c r="P36" s="27"/>
      <c r="Q36" s="47"/>
      <c r="R36" s="137" t="s">
        <v>99</v>
      </c>
      <c r="S36" s="28"/>
      <c r="T36" s="23"/>
      <c r="U36" s="26"/>
      <c r="V36" s="103" t="str">
        <f>IF(LEN(Vendor!AE35)&lt;1,"",IF(LEN(U36)&lt;1,Vendor!AE35,Vendor!AE35/(1-Merchandising!U36)))</f>
        <v/>
      </c>
      <c r="W36" s="100" t="str">
        <f>IF(LEN(Vendor!AG35)&lt;1,"",Vendor!AG35)</f>
        <v/>
      </c>
      <c r="X36" s="55"/>
      <c r="Y36" s="87"/>
      <c r="Z36" s="56"/>
      <c r="AA36" s="189"/>
      <c r="AB36" s="190"/>
      <c r="AC36" s="473" t="s">
        <v>99</v>
      </c>
      <c r="AD36" s="476"/>
      <c r="AE36" s="77" t="str">
        <f>IF(LEN(Vendor!AF35)&lt;1,"",Vendor!AF35)</f>
        <v/>
      </c>
      <c r="AF36" s="23" t="s">
        <v>99</v>
      </c>
      <c r="AG36" s="84"/>
      <c r="AH36" s="80" t="str">
        <f>IFERROR(
_xlfn.SWITCH(AF36,
"Select","",
"OI &amp; Reflect",((V36-AG36)-(Vendor!AE35-AE36))/(V36-AG36),
"OI",(V36-(Vendor!AE35-AE36))/(V36),
"Scanback",""),"")</f>
        <v/>
      </c>
      <c r="AI36" s="79" t="str">
        <f>IFERROR(
_xlfn.SWITCH(AF36,
"Select",IF(ISBLANK(X36),(Y36-V36)/Y36,((Y36/X36)-V36)/(Y36/X36)),
"OI &amp; Reflect",IF(ISBLANK(X36),(Y36-(V36-AG36))/Y36,((Y36/X36)-(V36-AG36))/(Y36/X36)),
"OI",IF(ISBLANK(X36),(Y36-V36)/Y36,((Y36/X36)-V36)/(Y36/X36)),
"Scanback",IF(ISBLANK(X36),(Y36-(V36-AE36))/Y36,((Y36/X36)-(V36-AE36))/(Y36/X36)),
""),
"")</f>
        <v/>
      </c>
      <c r="AJ36" s="79" t="str">
        <f>IFERROR(
_xlfn.SWITCH(AG36,
"Select",IF(ISBLANK(Y36),(Z36-W36)/Z36,((Z36/Y36)-W36)/(Z36/Y36)),
"OI &amp; Reflect",IF(ISBLANK(Y36),(Z36-(W36-AH36))/Z36,((Z36/Y36)-(W36-AH36))/(Z36/Y36)),
"OI",IF(ISBLANK(Y36),(Z36-W36)/Z36,((Z36/Y36)-W36)/(Z36/Y36)),
"Scanback",IF(ISBLANK(Y36),(Z36-(W36-AF36))/Z36,((Z36/Y36)-(W36-AF36))/(Z36/Y36)),
""),
"")</f>
        <v/>
      </c>
    </row>
    <row r="37" spans="1:36" ht="22.5" customHeight="1" x14ac:dyDescent="0.3">
      <c r="B37" s="96" t="b">
        <v>1</v>
      </c>
      <c r="C37" s="16"/>
      <c r="D37" s="38" t="str">
        <f>IF(LEN(Vendor!E36)&lt;1,"",Vendor!E36)</f>
        <v/>
      </c>
      <c r="E37" s="39" t="str">
        <f>IF(LEN(Vendor!K36)&lt;1,"",Vendor!K36)</f>
        <v/>
      </c>
      <c r="F37" s="286"/>
      <c r="G37" s="39" t="str">
        <f>IF(LEN(Vendor!N36)&lt;1,"",Vendor!N36)</f>
        <v/>
      </c>
      <c r="H37" s="39" t="str">
        <f>IF(LEN(Vendor!O36)&lt;1,"",Vendor!O36)</f>
        <v/>
      </c>
      <c r="I37" s="39" t="str">
        <f>IF(LEN(Vendor!L36)&lt;1,"",Vendor!L36)</f>
        <v/>
      </c>
      <c r="J37" s="40" t="str">
        <f>IF(LEN(Vendor!M36)&lt;1,"",Vendor!M36)</f>
        <v/>
      </c>
      <c r="K37" s="41" t="str">
        <f>IF(OR(B37=FALSE,LEN(Vendor!AH36)&lt;1),"",Vendor!AH36)</f>
        <v/>
      </c>
      <c r="L37" s="111"/>
      <c r="M37" s="25"/>
      <c r="N37" s="24"/>
      <c r="O37" s="24"/>
      <c r="P37" s="27"/>
      <c r="Q37" s="47"/>
      <c r="R37" s="137" t="s">
        <v>99</v>
      </c>
      <c r="S37" s="28"/>
      <c r="T37" s="23"/>
      <c r="U37" s="26"/>
      <c r="V37" s="103" t="str">
        <f>IF(LEN(Vendor!AE36)&lt;1,"",IF(LEN(U37)&lt;1,Vendor!AE36,Vendor!AE36/(1-Merchandising!U37)))</f>
        <v/>
      </c>
      <c r="W37" s="100" t="str">
        <f>IF(LEN(Vendor!AG36)&lt;1,"",Vendor!AG36)</f>
        <v/>
      </c>
      <c r="X37" s="55"/>
      <c r="Y37" s="87"/>
      <c r="Z37" s="56"/>
      <c r="AA37" s="189"/>
      <c r="AB37" s="190"/>
      <c r="AC37" s="164" t="s">
        <v>99</v>
      </c>
      <c r="AD37" s="476"/>
      <c r="AE37" s="77" t="str">
        <f>IF(LEN(Vendor!AF36)&lt;1,"",Vendor!AF36)</f>
        <v/>
      </c>
      <c r="AF37" s="23" t="s">
        <v>99</v>
      </c>
      <c r="AG37" s="84"/>
      <c r="AH37" s="80" t="str">
        <f>IFERROR(
_xlfn.SWITCH(AF37,
"Select","",
"OI &amp; Reflect",((V37-AG37)-(Vendor!AE36-AE37))/(V37-AG37),
"OI",(V37-(Vendor!AE36-AE37))/(V37),
"Scanback",""),"")</f>
        <v/>
      </c>
      <c r="AI37" s="79" t="str">
        <f>IFERROR(
_xlfn.SWITCH(AF37,
"Select",IF(ISBLANK(X37),(Y37-V37)/Y37,((Y37/X37)-V37)/(Y37/X37)),
"OI &amp; Reflect",IF(ISBLANK(X37),(Y37-(V37-AG37))/Y37,((Y37/X37)-(V37-AG37))/(Y37/X37)),
"OI",IF(ISBLANK(X37),(Y37-V37)/Y37,((Y37/X37)-V37)/(Y37/X37)),
"Scanback",IF(ISBLANK(X37),(Y37-(V37-AE37))/Y37,((Y37/X37)-(V37-AE37))/(Y37/X37)),
""),
"")</f>
        <v/>
      </c>
      <c r="AJ37" s="79" t="str">
        <f>IFERROR(
_xlfn.SWITCH(AG37,
"Select",IF(ISBLANK(Y37),(Z37-W37)/Z37,((Z37/Y37)-W37)/(Z37/Y37)),
"OI &amp; Reflect",IF(ISBLANK(Y37),(Z37-(W37-AH37))/Z37,((Z37/Y37)-(W37-AH37))/(Z37/Y37)),
"OI",IF(ISBLANK(Y37),(Z37-W37)/Z37,((Z37/Y37)-W37)/(Z37/Y37)),
"Scanback",IF(ISBLANK(Y37),(Z37-(W37-AF37))/Z37,((Z37/Y37)-(W37-AF37))/(Z37/Y37)),
""),
"")</f>
        <v/>
      </c>
    </row>
    <row r="38" spans="1:36" ht="22.5" customHeight="1" x14ac:dyDescent="0.3">
      <c r="B38" s="96" t="b">
        <v>1</v>
      </c>
      <c r="C38" s="16"/>
      <c r="D38" s="38" t="str">
        <f>IF(LEN(Vendor!E37)&lt;1,"",Vendor!E37)</f>
        <v/>
      </c>
      <c r="E38" s="39" t="str">
        <f>IF(LEN(Vendor!K37)&lt;1,"",Vendor!K37)</f>
        <v/>
      </c>
      <c r="F38" s="286"/>
      <c r="G38" s="39" t="str">
        <f>IF(LEN(Vendor!N37)&lt;1,"",Vendor!N37)</f>
        <v/>
      </c>
      <c r="H38" s="39" t="str">
        <f>IF(LEN(Vendor!O37)&lt;1,"",Vendor!O37)</f>
        <v/>
      </c>
      <c r="I38" s="39" t="str">
        <f>IF(LEN(Vendor!L37)&lt;1,"",Vendor!L37)</f>
        <v/>
      </c>
      <c r="J38" s="40" t="str">
        <f>IF(LEN(Vendor!M37)&lt;1,"",Vendor!M37)</f>
        <v/>
      </c>
      <c r="K38" s="41" t="str">
        <f>IF(OR(B38=FALSE,LEN(Vendor!AH37)&lt;1),"",Vendor!AH37)</f>
        <v/>
      </c>
      <c r="L38" s="111"/>
      <c r="M38" s="25"/>
      <c r="N38" s="24"/>
      <c r="O38" s="24"/>
      <c r="P38" s="27"/>
      <c r="Q38" s="47"/>
      <c r="R38" s="137" t="s">
        <v>99</v>
      </c>
      <c r="S38" s="28"/>
      <c r="T38" s="23"/>
      <c r="U38" s="26"/>
      <c r="V38" s="103" t="str">
        <f>IF(LEN(Vendor!AE37)&lt;1,"",IF(LEN(U38)&lt;1,Vendor!AE37,Vendor!AE37/(1-Merchandising!U38)))</f>
        <v/>
      </c>
      <c r="W38" s="100" t="str">
        <f>IF(LEN(Vendor!AG37)&lt;1,"",Vendor!AG37)</f>
        <v/>
      </c>
      <c r="X38" s="55"/>
      <c r="Y38" s="87"/>
      <c r="Z38" s="56"/>
      <c r="AA38" s="189"/>
      <c r="AB38" s="190"/>
      <c r="AC38" s="473" t="s">
        <v>99</v>
      </c>
      <c r="AD38" s="476"/>
      <c r="AE38" s="77" t="str">
        <f>IF(LEN(Vendor!AF37)&lt;1,"",Vendor!AF37)</f>
        <v/>
      </c>
      <c r="AF38" s="23" t="s">
        <v>99</v>
      </c>
      <c r="AG38" s="84"/>
      <c r="AH38" s="80" t="str">
        <f>IFERROR(
_xlfn.SWITCH(AF38,
"Select","",
"OI &amp; Reflect",((V38-AG38)-(Vendor!AE37-AE38))/(V38-AG38),
"OI",(V38-(Vendor!AE37-AE38))/(V38),
"Scanback",""),"")</f>
        <v/>
      </c>
      <c r="AI38" s="79" t="str">
        <f>IFERROR(
_xlfn.SWITCH(AF38,
"Select",IF(ISBLANK(X38),(Y38-V38)/Y38,((Y38/X38)-V38)/(Y38/X38)),
"OI &amp; Reflect",IF(ISBLANK(X38),(Y38-(V38-AG38))/Y38,((Y38/X38)-(V38-AG38))/(Y38/X38)),
"OI",IF(ISBLANK(X38),(Y38-V38)/Y38,((Y38/X38)-V38)/(Y38/X38)),
"Scanback",IF(ISBLANK(X38),(Y38-(V38-AE38))/Y38,((Y38/X38)-(V38-AE38))/(Y38/X38)),
""),
"")</f>
        <v/>
      </c>
      <c r="AJ38" s="79" t="str">
        <f>IFERROR(
_xlfn.SWITCH(AG38,
"Select",IF(ISBLANK(Y38),(Z38-W38)/Z38,((Z38/Y38)-W38)/(Z38/Y38)),
"OI &amp; Reflect",IF(ISBLANK(Y38),(Z38-(W38-AH38))/Z38,((Z38/Y38)-(W38-AH38))/(Z38/Y38)),
"OI",IF(ISBLANK(Y38),(Z38-W38)/Z38,((Z38/Y38)-W38)/(Z38/Y38)),
"Scanback",IF(ISBLANK(Y38),(Z38-(W38-AF38))/Z38,((Z38/Y38)-(W38-AF38))/(Z38/Y38)),
""),
"")</f>
        <v/>
      </c>
    </row>
    <row r="39" spans="1:36" ht="22.5" customHeight="1" x14ac:dyDescent="0.3">
      <c r="B39" s="96" t="b">
        <v>1</v>
      </c>
      <c r="C39" s="16"/>
      <c r="D39" s="38" t="str">
        <f>IF(LEN(Vendor!E38)&lt;1,"",Vendor!E38)</f>
        <v/>
      </c>
      <c r="E39" s="39" t="str">
        <f>IF(LEN(Vendor!K38)&lt;1,"",Vendor!K38)</f>
        <v/>
      </c>
      <c r="F39" s="286"/>
      <c r="G39" s="39" t="str">
        <f>IF(LEN(Vendor!N38)&lt;1,"",Vendor!N38)</f>
        <v/>
      </c>
      <c r="H39" s="39" t="str">
        <f>IF(LEN(Vendor!O38)&lt;1,"",Vendor!O38)</f>
        <v/>
      </c>
      <c r="I39" s="39" t="str">
        <f>IF(LEN(Vendor!L38)&lt;1,"",Vendor!L38)</f>
        <v/>
      </c>
      <c r="J39" s="40" t="str">
        <f>IF(LEN(Vendor!M38)&lt;1,"",Vendor!M38)</f>
        <v/>
      </c>
      <c r="K39" s="41" t="str">
        <f>IF(OR(B39=FALSE,LEN(Vendor!AH38)&lt;1),"",Vendor!AH38)</f>
        <v/>
      </c>
      <c r="L39" s="111"/>
      <c r="M39" s="25"/>
      <c r="N39" s="24"/>
      <c r="O39" s="24"/>
      <c r="P39" s="27"/>
      <c r="Q39" s="47"/>
      <c r="R39" s="137" t="s">
        <v>99</v>
      </c>
      <c r="S39" s="28"/>
      <c r="T39" s="23"/>
      <c r="U39" s="26"/>
      <c r="V39" s="103" t="str">
        <f>IF(LEN(Vendor!AE38)&lt;1,"",IF(LEN(U39)&lt;1,Vendor!AE38,Vendor!AE38/(1-Merchandising!U39)))</f>
        <v/>
      </c>
      <c r="W39" s="100" t="str">
        <f>IF(LEN(Vendor!AG38)&lt;1,"",Vendor!AG38)</f>
        <v/>
      </c>
      <c r="X39" s="55"/>
      <c r="Y39" s="87"/>
      <c r="Z39" s="56"/>
      <c r="AA39" s="189"/>
      <c r="AB39" s="190"/>
      <c r="AC39" s="164" t="s">
        <v>99</v>
      </c>
      <c r="AD39" s="476"/>
      <c r="AE39" s="77" t="str">
        <f>IF(LEN(Vendor!AF38)&lt;1,"",Vendor!AF38)</f>
        <v/>
      </c>
      <c r="AF39" s="23" t="s">
        <v>99</v>
      </c>
      <c r="AG39" s="84"/>
      <c r="AH39" s="80" t="str">
        <f>IFERROR(
_xlfn.SWITCH(AF39,
"Select","",
"OI &amp; Reflect",((V39-AG39)-(Vendor!AE38-AE39))/(V39-AG39),
"OI",(V39-(Vendor!AE38-AE39))/(V39),
"Scanback",""),"")</f>
        <v/>
      </c>
      <c r="AI39" s="79" t="str">
        <f>IFERROR(
_xlfn.SWITCH(AF39,
"Select",IF(ISBLANK(X39),(Y39-V39)/Y39,((Y39/X39)-V39)/(Y39/X39)),
"OI &amp; Reflect",IF(ISBLANK(X39),(Y39-(V39-AG39))/Y39,((Y39/X39)-(V39-AG39))/(Y39/X39)),
"OI",IF(ISBLANK(X39),(Y39-V39)/Y39,((Y39/X39)-V39)/(Y39/X39)),
"Scanback",IF(ISBLANK(X39),(Y39-(V39-AE39))/Y39,((Y39/X39)-(V39-AE39))/(Y39/X39)),
""),
"")</f>
        <v/>
      </c>
      <c r="AJ39" s="79" t="str">
        <f>IFERROR(
_xlfn.SWITCH(AG39,
"Select",IF(ISBLANK(Y39),(Z39-W39)/Z39,((Z39/Y39)-W39)/(Z39/Y39)),
"OI &amp; Reflect",IF(ISBLANK(Y39),(Z39-(W39-AH39))/Z39,((Z39/Y39)-(W39-AH39))/(Z39/Y39)),
"OI",IF(ISBLANK(Y39),(Z39-W39)/Z39,((Z39/Y39)-W39)/(Z39/Y39)),
"Scanback",IF(ISBLANK(Y39),(Z39-(W39-AF39))/Z39,((Z39/Y39)-(W39-AF39))/(Z39/Y39)),
""),
"")</f>
        <v/>
      </c>
    </row>
    <row r="40" spans="1:36" ht="22.5" customHeight="1" x14ac:dyDescent="0.3">
      <c r="B40" s="96" t="b">
        <v>1</v>
      </c>
      <c r="C40" s="16"/>
      <c r="D40" s="38" t="str">
        <f>IF(LEN(Vendor!E39)&lt;1,"",Vendor!E39)</f>
        <v/>
      </c>
      <c r="E40" s="39" t="str">
        <f>IF(LEN(Vendor!K39)&lt;1,"",Vendor!K39)</f>
        <v/>
      </c>
      <c r="F40" s="286"/>
      <c r="G40" s="39" t="str">
        <f>IF(LEN(Vendor!N39)&lt;1,"",Vendor!N39)</f>
        <v/>
      </c>
      <c r="H40" s="39" t="str">
        <f>IF(LEN(Vendor!O39)&lt;1,"",Vendor!O39)</f>
        <v/>
      </c>
      <c r="I40" s="39" t="str">
        <f>IF(LEN(Vendor!L39)&lt;1,"",Vendor!L39)</f>
        <v/>
      </c>
      <c r="J40" s="40" t="str">
        <f>IF(LEN(Vendor!M39)&lt;1,"",Vendor!M39)</f>
        <v/>
      </c>
      <c r="K40" s="41" t="str">
        <f>IF(OR(B40=FALSE,LEN(Vendor!AH39)&lt;1),"",Vendor!AH39)</f>
        <v/>
      </c>
      <c r="L40" s="111"/>
      <c r="M40" s="25"/>
      <c r="N40" s="24"/>
      <c r="O40" s="24"/>
      <c r="P40" s="27"/>
      <c r="Q40" s="47"/>
      <c r="R40" s="137" t="s">
        <v>99</v>
      </c>
      <c r="S40" s="28"/>
      <c r="T40" s="23"/>
      <c r="U40" s="26"/>
      <c r="V40" s="103" t="str">
        <f>IF(LEN(Vendor!AE39)&lt;1,"",IF(LEN(U40)&lt;1,Vendor!AE39,Vendor!AE39/(1-Merchandising!U40)))</f>
        <v/>
      </c>
      <c r="W40" s="100" t="str">
        <f>IF(LEN(Vendor!AG39)&lt;1,"",Vendor!AG39)</f>
        <v/>
      </c>
      <c r="X40" s="55"/>
      <c r="Y40" s="87"/>
      <c r="Z40" s="56"/>
      <c r="AA40" s="189"/>
      <c r="AB40" s="190"/>
      <c r="AC40" s="473" t="s">
        <v>99</v>
      </c>
      <c r="AD40" s="476"/>
      <c r="AE40" s="77" t="str">
        <f>IF(LEN(Vendor!AF39)&lt;1,"",Vendor!AF39)</f>
        <v/>
      </c>
      <c r="AF40" s="23" t="s">
        <v>99</v>
      </c>
      <c r="AG40" s="84"/>
      <c r="AH40" s="80" t="str">
        <f>IFERROR(
_xlfn.SWITCH(AF40,
"Select","",
"OI &amp; Reflect",((V40-AG40)-(Vendor!AE39-AE40))/(V40-AG40),
"OI",(V40-(Vendor!AE39-AE40))/(V40),
"Scanback",""),"")</f>
        <v/>
      </c>
      <c r="AI40" s="79" t="str">
        <f>IFERROR(
_xlfn.SWITCH(AF40,
"Select",IF(ISBLANK(X40),(Y40-V40)/Y40,((Y40/X40)-V40)/(Y40/X40)),
"OI &amp; Reflect",IF(ISBLANK(X40),(Y40-(V40-AG40))/Y40,((Y40/X40)-(V40-AG40))/(Y40/X40)),
"OI",IF(ISBLANK(X40),(Y40-V40)/Y40,((Y40/X40)-V40)/(Y40/X40)),
"Scanback",IF(ISBLANK(X40),(Y40-(V40-AE40))/Y40,((Y40/X40)-(V40-AE40))/(Y40/X40)),
""),
"")</f>
        <v/>
      </c>
      <c r="AJ40" s="79" t="str">
        <f>IFERROR(
_xlfn.SWITCH(AG40,
"Select",IF(ISBLANK(Y40),(Z40-W40)/Z40,((Z40/Y40)-W40)/(Z40/Y40)),
"OI &amp; Reflect",IF(ISBLANK(Y40),(Z40-(W40-AH40))/Z40,((Z40/Y40)-(W40-AH40))/(Z40/Y40)),
"OI",IF(ISBLANK(Y40),(Z40-W40)/Z40,((Z40/Y40)-W40)/(Z40/Y40)),
"Scanback",IF(ISBLANK(Y40),(Z40-(W40-AF40))/Z40,((Z40/Y40)-(W40-AF40))/(Z40/Y40)),
""),
"")</f>
        <v/>
      </c>
    </row>
    <row r="41" spans="1:36" ht="22.5" customHeight="1" x14ac:dyDescent="0.3">
      <c r="B41" s="96" t="b">
        <v>1</v>
      </c>
      <c r="C41" s="16"/>
      <c r="D41" s="38" t="str">
        <f>IF(LEN(Vendor!E40)&lt;1,"",Vendor!E40)</f>
        <v/>
      </c>
      <c r="E41" s="39" t="str">
        <f>IF(LEN(Vendor!K40)&lt;1,"",Vendor!K40)</f>
        <v/>
      </c>
      <c r="F41" s="286"/>
      <c r="G41" s="39" t="str">
        <f>IF(LEN(Vendor!N40)&lt;1,"",Vendor!N40)</f>
        <v/>
      </c>
      <c r="H41" s="39" t="str">
        <f>IF(LEN(Vendor!O40)&lt;1,"",Vendor!O40)</f>
        <v/>
      </c>
      <c r="I41" s="39" t="str">
        <f>IF(LEN(Vendor!L40)&lt;1,"",Vendor!L40)</f>
        <v/>
      </c>
      <c r="J41" s="40" t="str">
        <f>IF(LEN(Vendor!M40)&lt;1,"",Vendor!M40)</f>
        <v/>
      </c>
      <c r="K41" s="41" t="str">
        <f>IF(OR(B41=FALSE,LEN(Vendor!AH40)&lt;1),"",Vendor!AH40)</f>
        <v/>
      </c>
      <c r="L41" s="111"/>
      <c r="M41" s="25"/>
      <c r="N41" s="24"/>
      <c r="O41" s="24"/>
      <c r="P41" s="27"/>
      <c r="Q41" s="47"/>
      <c r="R41" s="137" t="s">
        <v>99</v>
      </c>
      <c r="S41" s="28"/>
      <c r="T41" s="23"/>
      <c r="U41" s="26"/>
      <c r="V41" s="103" t="str">
        <f>IF(LEN(Vendor!AE40)&lt;1,"",IF(LEN(U41)&lt;1,Vendor!AE40,Vendor!AE40/(1-Merchandising!U41)))</f>
        <v/>
      </c>
      <c r="W41" s="100" t="str">
        <f>IF(LEN(Vendor!AG40)&lt;1,"",Vendor!AG40)</f>
        <v/>
      </c>
      <c r="X41" s="55"/>
      <c r="Y41" s="87"/>
      <c r="Z41" s="56"/>
      <c r="AA41" s="189"/>
      <c r="AB41" s="190"/>
      <c r="AC41" s="164" t="s">
        <v>99</v>
      </c>
      <c r="AD41" s="476"/>
      <c r="AE41" s="77" t="str">
        <f>IF(LEN(Vendor!AF40)&lt;1,"",Vendor!AF40)</f>
        <v/>
      </c>
      <c r="AF41" s="23" t="s">
        <v>99</v>
      </c>
      <c r="AG41" s="84"/>
      <c r="AH41" s="80" t="str">
        <f>IFERROR(
_xlfn.SWITCH(AF41,
"Select","",
"OI &amp; Reflect",((V41-AG41)-(Vendor!AE40-AE41))/(V41-AG41),
"OI",(V41-(Vendor!AE40-AE41))/(V41),
"Scanback",""),"")</f>
        <v/>
      </c>
      <c r="AI41" s="79" t="str">
        <f>IFERROR(
_xlfn.SWITCH(AF41,
"Select",IF(ISBLANK(X41),(Y41-V41)/Y41,((Y41/X41)-V41)/(Y41/X41)),
"OI &amp; Reflect",IF(ISBLANK(X41),(Y41-(V41-AG41))/Y41,((Y41/X41)-(V41-AG41))/(Y41/X41)),
"OI",IF(ISBLANK(X41),(Y41-V41)/Y41,((Y41/X41)-V41)/(Y41/X41)),
"Scanback",IF(ISBLANK(X41),(Y41-(V41-AE41))/Y41,((Y41/X41)-(V41-AE41))/(Y41/X41)),
""),
"")</f>
        <v/>
      </c>
      <c r="AJ41" s="79" t="str">
        <f>IFERROR(
_xlfn.SWITCH(AG41,
"Select",IF(ISBLANK(Y41),(Z41-W41)/Z41,((Z41/Y41)-W41)/(Z41/Y41)),
"OI &amp; Reflect",IF(ISBLANK(Y41),(Z41-(W41-AH41))/Z41,((Z41/Y41)-(W41-AH41))/(Z41/Y41)),
"OI",IF(ISBLANK(Y41),(Z41-W41)/Z41,((Z41/Y41)-W41)/(Z41/Y41)),
"Scanback",IF(ISBLANK(Y41),(Z41-(W41-AF41))/Z41,((Z41/Y41)-(W41-AF41))/(Z41/Y41)),
""),
"")</f>
        <v/>
      </c>
    </row>
    <row r="42" spans="1:36" ht="22.5" customHeight="1" x14ac:dyDescent="0.3">
      <c r="B42" s="96" t="b">
        <v>1</v>
      </c>
      <c r="C42" s="16"/>
      <c r="D42" s="38" t="str">
        <f>IF(LEN(Vendor!E41)&lt;1,"",Vendor!E41)</f>
        <v/>
      </c>
      <c r="E42" s="39" t="str">
        <f>IF(LEN(Vendor!K41)&lt;1,"",Vendor!K41)</f>
        <v/>
      </c>
      <c r="F42" s="286"/>
      <c r="G42" s="39" t="str">
        <f>IF(LEN(Vendor!N41)&lt;1,"",Vendor!N41)</f>
        <v/>
      </c>
      <c r="H42" s="39" t="str">
        <f>IF(LEN(Vendor!O41)&lt;1,"",Vendor!O41)</f>
        <v/>
      </c>
      <c r="I42" s="39" t="str">
        <f>IF(LEN(Vendor!L41)&lt;1,"",Vendor!L41)</f>
        <v/>
      </c>
      <c r="J42" s="40" t="str">
        <f>IF(LEN(Vendor!M41)&lt;1,"",Vendor!M41)</f>
        <v/>
      </c>
      <c r="K42" s="41" t="str">
        <f>IF(OR(B42=FALSE,LEN(Vendor!AH41)&lt;1),"",Vendor!AH41)</f>
        <v/>
      </c>
      <c r="L42" s="111"/>
      <c r="M42" s="25"/>
      <c r="N42" s="24"/>
      <c r="O42" s="24"/>
      <c r="P42" s="27"/>
      <c r="Q42" s="47"/>
      <c r="R42" s="137" t="s">
        <v>99</v>
      </c>
      <c r="S42" s="28"/>
      <c r="T42" s="23"/>
      <c r="U42" s="26"/>
      <c r="V42" s="103" t="str">
        <f>IF(LEN(Vendor!AE41)&lt;1,"",IF(LEN(U42)&lt;1,Vendor!AE41,Vendor!AE41/(1-Merchandising!U42)))</f>
        <v/>
      </c>
      <c r="W42" s="100" t="str">
        <f>IF(LEN(Vendor!AG41)&lt;1,"",Vendor!AG41)</f>
        <v/>
      </c>
      <c r="X42" s="55"/>
      <c r="Y42" s="87"/>
      <c r="Z42" s="56"/>
      <c r="AA42" s="189"/>
      <c r="AB42" s="190"/>
      <c r="AC42" s="473" t="s">
        <v>99</v>
      </c>
      <c r="AD42" s="476"/>
      <c r="AE42" s="77" t="str">
        <f>IF(LEN(Vendor!AF41)&lt;1,"",Vendor!AF41)</f>
        <v/>
      </c>
      <c r="AF42" s="23" t="s">
        <v>99</v>
      </c>
      <c r="AG42" s="84"/>
      <c r="AH42" s="80" t="str">
        <f>IFERROR(
_xlfn.SWITCH(AF42,
"Select","",
"OI &amp; Reflect",((V42-AG42)-(Vendor!AE41-AE42))/(V42-AG42),
"OI",(V42-(Vendor!AE41-AE42))/(V42),
"Scanback",""),"")</f>
        <v/>
      </c>
      <c r="AI42" s="79" t="str">
        <f>IFERROR(
_xlfn.SWITCH(AF42,
"Select",IF(ISBLANK(X42),(Y42-V42)/Y42,((Y42/X42)-V42)/(Y42/X42)),
"OI &amp; Reflect",IF(ISBLANK(X42),(Y42-(V42-AG42))/Y42,((Y42/X42)-(V42-AG42))/(Y42/X42)),
"OI",IF(ISBLANK(X42),(Y42-V42)/Y42,((Y42/X42)-V42)/(Y42/X42)),
"Scanback",IF(ISBLANK(X42),(Y42-(V42-AE42))/Y42,((Y42/X42)-(V42-AE42))/(Y42/X42)),
""),
"")</f>
        <v/>
      </c>
      <c r="AJ42" s="79" t="str">
        <f>IFERROR(
_xlfn.SWITCH(AG42,
"Select",IF(ISBLANK(Y42),(Z42-W42)/Z42,((Z42/Y42)-W42)/(Z42/Y42)),
"OI &amp; Reflect",IF(ISBLANK(Y42),(Z42-(W42-AH42))/Z42,((Z42/Y42)-(W42-AH42))/(Z42/Y42)),
"OI",IF(ISBLANK(Y42),(Z42-W42)/Z42,((Z42/Y42)-W42)/(Z42/Y42)),
"Scanback",IF(ISBLANK(Y42),(Z42-(W42-AF42))/Z42,((Z42/Y42)-(W42-AF42))/(Z42/Y42)),
""),
"")</f>
        <v/>
      </c>
    </row>
    <row r="43" spans="1:36" ht="22.5" customHeight="1" thickBot="1" x14ac:dyDescent="0.35">
      <c r="B43" s="96" t="b">
        <v>1</v>
      </c>
      <c r="C43" s="16"/>
      <c r="D43" s="38" t="str">
        <f>IF(LEN(Vendor!E42)&lt;1,"",Vendor!E42)</f>
        <v/>
      </c>
      <c r="E43" s="39" t="str">
        <f>IF(LEN(Vendor!K42)&lt;1,"",Vendor!K42)</f>
        <v/>
      </c>
      <c r="F43" s="286"/>
      <c r="G43" s="39" t="str">
        <f>IF(LEN(Vendor!N42)&lt;1,"",Vendor!N42)</f>
        <v/>
      </c>
      <c r="H43" s="39" t="str">
        <f>IF(LEN(Vendor!O42)&lt;1,"",Vendor!O42)</f>
        <v/>
      </c>
      <c r="I43" s="39" t="str">
        <f>IF(LEN(Vendor!L42)&lt;1,"",Vendor!L42)</f>
        <v/>
      </c>
      <c r="J43" s="40" t="str">
        <f>IF(LEN(Vendor!M42)&lt;1,"",Vendor!M42)</f>
        <v/>
      </c>
      <c r="K43" s="41" t="str">
        <f>IF(OR(B43=FALSE,LEN(Vendor!AH42)&lt;1),"",Vendor!AH42)</f>
        <v/>
      </c>
      <c r="L43" s="111"/>
      <c r="M43" s="25"/>
      <c r="N43" s="24"/>
      <c r="O43" s="24"/>
      <c r="P43" s="27"/>
      <c r="Q43" s="47"/>
      <c r="R43" s="137" t="s">
        <v>99</v>
      </c>
      <c r="S43" s="28"/>
      <c r="T43" s="23"/>
      <c r="U43" s="26"/>
      <c r="V43" s="103" t="str">
        <f>IF(LEN(Vendor!AE42)&lt;1,"",IF(LEN(U43)&lt;1,Vendor!AE42,Vendor!AE42/(1-Merchandising!U43)))</f>
        <v/>
      </c>
      <c r="W43" s="100" t="str">
        <f>IF(LEN(Vendor!AG42)&lt;1,"",Vendor!AG42)</f>
        <v/>
      </c>
      <c r="X43" s="55"/>
      <c r="Y43" s="87"/>
      <c r="Z43" s="56"/>
      <c r="AA43" s="189"/>
      <c r="AB43" s="190"/>
      <c r="AC43" s="164" t="s">
        <v>99</v>
      </c>
      <c r="AD43" s="476"/>
      <c r="AE43" s="77" t="str">
        <f>IF(LEN(Vendor!AF42)&lt;1,"",Vendor!AF42)</f>
        <v/>
      </c>
      <c r="AF43" s="23" t="s">
        <v>99</v>
      </c>
      <c r="AG43" s="84"/>
      <c r="AH43" s="80" t="str">
        <f>IFERROR(
_xlfn.SWITCH(AF43,
"Select","",
"OI &amp; Reflect",((V43-AG43)-(Vendor!AE42-AE43))/(V43-AG43),
"OI",(V43-(Vendor!AE42-AE43))/(V43),
"Scanback",""),"")</f>
        <v/>
      </c>
      <c r="AI43" s="79" t="str">
        <f>IFERROR(
_xlfn.SWITCH(AF43,
"Select",IF(ISBLANK(X43),(Y43-V43)/Y43,((Y43/X43)-V43)/(Y43/X43)),
"OI &amp; Reflect",IF(ISBLANK(X43),(Y43-(V43-AG43))/Y43,((Y43/X43)-(V43-AG43))/(Y43/X43)),
"OI",IF(ISBLANK(X43),(Y43-V43)/Y43,((Y43/X43)-V43)/(Y43/X43)),
"Scanback",IF(ISBLANK(X43),(Y43-(V43-AE43))/Y43,((Y43/X43)-(V43-AE43))/(Y43/X43)),
""),
"")</f>
        <v/>
      </c>
      <c r="AJ43" s="79" t="str">
        <f>IFERROR(
_xlfn.SWITCH(AG43,
"Select",IF(ISBLANK(Y43),(Z43-W43)/Z43,((Z43/Y43)-W43)/(Z43/Y43)),
"OI &amp; Reflect",IF(ISBLANK(Y43),(Z43-(W43-AH43))/Z43,((Z43/Y43)-(W43-AH43))/(Z43/Y43)),
"OI",IF(ISBLANK(Y43),(Z43-W43)/Z43,((Z43/Y43)-W43)/(Z43/Y43)),
"Scanback",IF(ISBLANK(Y43),(Z43-(W43-AF43))/Z43,((Z43/Y43)-(W43-AF43))/(Z43/Y43)),
""),
"")</f>
        <v/>
      </c>
    </row>
    <row r="44" spans="1:36" ht="22.5" customHeight="1" x14ac:dyDescent="0.3">
      <c r="A44" s="166" t="s">
        <v>168</v>
      </c>
      <c r="B44" s="95" t="b">
        <v>1</v>
      </c>
      <c r="C44" s="16"/>
      <c r="D44" s="38" t="str">
        <f>IF(LEN(Vendor!E43)&lt;1,"",Vendor!E43)</f>
        <v/>
      </c>
      <c r="E44" s="39" t="str">
        <f>IF(LEN(Vendor!K43)&lt;1,"",Vendor!K43)</f>
        <v/>
      </c>
      <c r="F44" s="286"/>
      <c r="G44" s="39" t="str">
        <f>IF(LEN(Vendor!N43)&lt;1,"",Vendor!N43)</f>
        <v/>
      </c>
      <c r="H44" s="39" t="str">
        <f>IF(LEN(Vendor!O43)&lt;1,"",Vendor!O43)</f>
        <v/>
      </c>
      <c r="I44" s="39" t="str">
        <f>IF(LEN(Vendor!L43)&lt;1,"",Vendor!L43)</f>
        <v/>
      </c>
      <c r="J44" s="40" t="str">
        <f>IF(LEN(Vendor!M43)&lt;1,"",Vendor!M43)</f>
        <v/>
      </c>
      <c r="K44" s="41" t="str">
        <f>IF(OR(B44=FALSE,LEN(Vendor!AH43)&lt;1),"",Vendor!AH43)</f>
        <v/>
      </c>
      <c r="L44" s="111"/>
      <c r="M44" s="25"/>
      <c r="N44" s="24"/>
      <c r="O44" s="24"/>
      <c r="P44" s="27"/>
      <c r="Q44" s="47"/>
      <c r="R44" s="137" t="s">
        <v>99</v>
      </c>
      <c r="S44" s="28"/>
      <c r="T44" s="23"/>
      <c r="U44" s="26"/>
      <c r="V44" s="103" t="str">
        <f>IF(LEN(Vendor!AE43)&lt;1,"",IF(LEN(U44)&lt;1,Vendor!AE43,Vendor!AE43/(1-U44)))</f>
        <v/>
      </c>
      <c r="W44" s="100" t="str">
        <f>IF(LEN(Vendor!AG43)&lt;1,"",Vendor!AG43)</f>
        <v/>
      </c>
      <c r="X44" s="55"/>
      <c r="Y44" s="87"/>
      <c r="Z44" s="56"/>
      <c r="AA44" s="189"/>
      <c r="AB44" s="190"/>
      <c r="AC44" s="473" t="s">
        <v>99</v>
      </c>
      <c r="AD44" s="476"/>
      <c r="AE44" s="77" t="str">
        <f>IF(LEN(Vendor!AF43)&lt;1,"",Vendor!AF43)</f>
        <v/>
      </c>
      <c r="AF44" s="23" t="s">
        <v>99</v>
      </c>
      <c r="AG44" s="84"/>
      <c r="AH44" s="80" t="str">
        <f>IFERROR(
_xlfn.SWITCH(AF44,
"Select","",
"OI &amp; Reflect",((V44-AG44)-(Vendor!AE43-AE44))/(V44-AG44),
"OI",(V44-(Vendor!AE43-AE44))/(V44),
"Scanback",""),"")</f>
        <v/>
      </c>
      <c r="AI44" s="79" t="str">
        <f>IFERROR(
_xlfn.SWITCH(AF44,
"Select",IF(ISBLANK(X44),(Y44-V44)/Y44,((Y44/X44)-V44)/(Y44/X44)),
"OI &amp; Reflect",IF(ISBLANK(X44),(Y44-(V44-AG44))/Y44,((Y44/X44)-(V44-AG44))/(Y44/X44)),
"OI",IF(ISBLANK(X44),(Y44-V44)/Y44,((Y44/X44)-V44)/(Y44/X44)),
"Scanback",IF(ISBLANK(X44),(Y44-(V44-AE44))/Y44,((Y44/X44)-(V44-AE44))/(Y44/X44)),
""),
"")</f>
        <v/>
      </c>
      <c r="AJ44" s="79" t="str">
        <f>IFERROR(
_xlfn.SWITCH(AG44,
"Select",IF(ISBLANK(Y44),(Z44-W44)/Z44,((Z44/Y44)-W44)/(Z44/Y44)),
"OI &amp; Reflect",IF(ISBLANK(Y44),(Z44-(W44-AH44))/Z44,((Z44/Y44)-(W44-AH44))/(Z44/Y44)),
"OI",IF(ISBLANK(Y44),(Z44-W44)/Z44,((Z44/Y44)-W44)/(Z44/Y44)),
"Scanback",IF(ISBLANK(Y44),(Z44-(W44-AF44))/Z44,((Z44/Y44)-(W44-AF44))/(Z44/Y44)),
""),
"")</f>
        <v/>
      </c>
    </row>
    <row r="45" spans="1:36" ht="22.5" customHeight="1" x14ac:dyDescent="0.3">
      <c r="B45" s="96" t="b">
        <v>1</v>
      </c>
      <c r="C45" s="16"/>
      <c r="D45" s="38" t="str">
        <f>IF(LEN(Vendor!E44)&lt;1,"",Vendor!E44)</f>
        <v/>
      </c>
      <c r="E45" s="39" t="str">
        <f>IF(LEN(Vendor!K44)&lt;1,"",Vendor!K44)</f>
        <v/>
      </c>
      <c r="F45" s="286"/>
      <c r="G45" s="39" t="str">
        <f>IF(LEN(Vendor!N44)&lt;1,"",Vendor!N44)</f>
        <v/>
      </c>
      <c r="H45" s="39" t="str">
        <f>IF(LEN(Vendor!O44)&lt;1,"",Vendor!O44)</f>
        <v/>
      </c>
      <c r="I45" s="39" t="str">
        <f>IF(LEN(Vendor!L44)&lt;1,"",Vendor!L44)</f>
        <v/>
      </c>
      <c r="J45" s="40" t="str">
        <f>IF(LEN(Vendor!M44)&lt;1,"",Vendor!M44)</f>
        <v/>
      </c>
      <c r="K45" s="41" t="str">
        <f>IF(OR(B45=FALSE,LEN(Vendor!AH44)&lt;1),"",Vendor!AH44)</f>
        <v/>
      </c>
      <c r="L45" s="110"/>
      <c r="M45" s="42"/>
      <c r="N45" s="43"/>
      <c r="O45" s="43"/>
      <c r="P45" s="44"/>
      <c r="Q45" s="46"/>
      <c r="R45" s="136" t="s">
        <v>99</v>
      </c>
      <c r="S45" s="49"/>
      <c r="T45" s="48"/>
      <c r="U45" s="50"/>
      <c r="V45" s="103" t="str">
        <f>IF(LEN(Vendor!AE44)&lt;1,"",IF(LEN(U45)&lt;1,Vendor!AE44,Vendor!AE44/(1-U45)))</f>
        <v/>
      </c>
      <c r="W45" s="100" t="str">
        <f>IF(LEN(Vendor!AG44)&lt;1,"",Vendor!AG44)</f>
        <v/>
      </c>
      <c r="X45" s="53"/>
      <c r="Y45" s="86"/>
      <c r="Z45" s="54"/>
      <c r="AA45" s="187"/>
      <c r="AB45" s="188"/>
      <c r="AC45" s="164" t="s">
        <v>99</v>
      </c>
      <c r="AD45" s="475"/>
      <c r="AE45" s="77" t="str">
        <f>IF(LEN(Vendor!AF44)&lt;1,"",Vendor!AF44)</f>
        <v/>
      </c>
      <c r="AF45" s="48" t="s">
        <v>99</v>
      </c>
      <c r="AG45" s="83"/>
      <c r="AH45" s="80" t="str">
        <f>IFERROR(
_xlfn.SWITCH(AF45,
"Select","",
"OI &amp; Reflect",((V45-AG45)-(Vendor!AE44-AE45))/(V45-AG45),
"OI",(V45-(Vendor!AE44-AE45))/(V45),
"Scanback",""),"")</f>
        <v/>
      </c>
      <c r="AI45" s="79" t="str">
        <f>IFERROR(
_xlfn.SWITCH(AF45,
"Select",IF(ISBLANK(X45),(Y45-V45)/Y45,((Y45/X45)-V45)/(Y45/X45)),
"OI &amp; Reflect",IF(ISBLANK(X45),(Y45-(V45-AG45))/Y45,((Y45/X45)-(V45-AG45))/(Y45/X45)),
"OI",IF(ISBLANK(X45),(Y45-V45)/Y45,((Y45/X45)-V45)/(Y45/X45)),
"Scanback",IF(ISBLANK(X45),(Y45-(V45-AE45))/Y45,((Y45/X45)-(V45-AE45))/(Y45/X45)),
""),
"")</f>
        <v/>
      </c>
      <c r="AJ45" s="79" t="str">
        <f>IFERROR(
_xlfn.SWITCH(AG45,
"Select",IF(ISBLANK(Y45),(Z45-W45)/Z45,((Z45/Y45)-W45)/(Z45/Y45)),
"OI &amp; Reflect",IF(ISBLANK(Y45),(Z45-(W45-AH45))/Z45,((Z45/Y45)-(W45-AH45))/(Z45/Y45)),
"OI",IF(ISBLANK(Y45),(Z45-W45)/Z45,((Z45/Y45)-W45)/(Z45/Y45)),
"Scanback",IF(ISBLANK(Y45),(Z45-(W45-AF45))/Z45,((Z45/Y45)-(W45-AF45))/(Z45/Y45)),
""),
"")</f>
        <v/>
      </c>
    </row>
    <row r="46" spans="1:36" ht="22.5" customHeight="1" x14ac:dyDescent="0.3">
      <c r="B46" s="96" t="b">
        <v>1</v>
      </c>
      <c r="C46" s="16"/>
      <c r="D46" s="38" t="str">
        <f>IF(LEN(Vendor!E45)&lt;1,"",Vendor!E45)</f>
        <v/>
      </c>
      <c r="E46" s="39" t="str">
        <f>IF(LEN(Vendor!K45)&lt;1,"",Vendor!K45)</f>
        <v/>
      </c>
      <c r="F46" s="286"/>
      <c r="G46" s="39" t="str">
        <f>IF(LEN(Vendor!N45)&lt;1,"",Vendor!N45)</f>
        <v/>
      </c>
      <c r="H46" s="39" t="str">
        <f>IF(LEN(Vendor!O45)&lt;1,"",Vendor!O45)</f>
        <v/>
      </c>
      <c r="I46" s="39" t="str">
        <f>IF(LEN(Vendor!L45)&lt;1,"",Vendor!L45)</f>
        <v/>
      </c>
      <c r="J46" s="40" t="str">
        <f>IF(LEN(Vendor!M45)&lt;1,"",Vendor!M45)</f>
        <v/>
      </c>
      <c r="K46" s="41" t="str">
        <f>IF(OR(B46=FALSE,LEN(Vendor!AH45)&lt;1),"",Vendor!AH45)</f>
        <v/>
      </c>
      <c r="L46" s="111"/>
      <c r="M46" s="25"/>
      <c r="N46" s="24"/>
      <c r="O46" s="24"/>
      <c r="P46" s="27"/>
      <c r="Q46" s="47"/>
      <c r="R46" s="137" t="s">
        <v>99</v>
      </c>
      <c r="S46" s="28"/>
      <c r="T46" s="23"/>
      <c r="U46" s="26"/>
      <c r="V46" s="103" t="str">
        <f>IF(LEN(Vendor!AE45)&lt;1,"",IF(LEN(U46)&lt;1,Vendor!AE45,Vendor!AE45/(1-U46)))</f>
        <v/>
      </c>
      <c r="W46" s="100" t="str">
        <f>IF(LEN(Vendor!AG45)&lt;1,"",Vendor!AG45)</f>
        <v/>
      </c>
      <c r="X46" s="55"/>
      <c r="Y46" s="87"/>
      <c r="Z46" s="56"/>
      <c r="AA46" s="189"/>
      <c r="AB46" s="190"/>
      <c r="AC46" s="473" t="s">
        <v>99</v>
      </c>
      <c r="AD46" s="476"/>
      <c r="AE46" s="77" t="str">
        <f>IF(LEN(Vendor!AF45)&lt;1,"",Vendor!AF45)</f>
        <v/>
      </c>
      <c r="AF46" s="23" t="s">
        <v>99</v>
      </c>
      <c r="AG46" s="84"/>
      <c r="AH46" s="80" t="str">
        <f>IFERROR(
_xlfn.SWITCH(AF46,
"Select","",
"OI &amp; Reflect",((V46-AG46)-(Vendor!AE45-AE46))/(V46-AG46),
"OI",(V46-(Vendor!AE45-AE46))/(V46),
"Scanback",""),"")</f>
        <v/>
      </c>
      <c r="AI46" s="79" t="str">
        <f>IFERROR(
_xlfn.SWITCH(AF46,
"Select",IF(ISBLANK(X46),(Y46-V46)/Y46,((Y46/X46)-V46)/(Y46/X46)),
"OI &amp; Reflect",IF(ISBLANK(X46),(Y46-(V46-AG46))/Y46,((Y46/X46)-(V46-AG46))/(Y46/X46)),
"OI",IF(ISBLANK(X46),(Y46-V46)/Y46,((Y46/X46)-V46)/(Y46/X46)),
"Scanback",IF(ISBLANK(X46),(Y46-(V46-AE46))/Y46,((Y46/X46)-(V46-AE46))/(Y46/X46)),
""),
"")</f>
        <v/>
      </c>
      <c r="AJ46" s="79" t="str">
        <f>IFERROR(
_xlfn.SWITCH(AG46,
"Select",IF(ISBLANK(Y46),(Z46-W46)/Z46,((Z46/Y46)-W46)/(Z46/Y46)),
"OI &amp; Reflect",IF(ISBLANK(Y46),(Z46-(W46-AH46))/Z46,((Z46/Y46)-(W46-AH46))/(Z46/Y46)),
"OI",IF(ISBLANK(Y46),(Z46-W46)/Z46,((Z46/Y46)-W46)/(Z46/Y46)),
"Scanback",IF(ISBLANK(Y46),(Z46-(W46-AF46))/Z46,((Z46/Y46)-(W46-AF46))/(Z46/Y46)),
""),
"")</f>
        <v/>
      </c>
    </row>
    <row r="47" spans="1:36" ht="22.5" customHeight="1" x14ac:dyDescent="0.3">
      <c r="B47" s="96" t="b">
        <v>1</v>
      </c>
      <c r="C47" s="16"/>
      <c r="D47" s="38" t="str">
        <f>IF(LEN(Vendor!E46)&lt;1,"",Vendor!E46)</f>
        <v/>
      </c>
      <c r="E47" s="39" t="str">
        <f>IF(LEN(Vendor!K46)&lt;1,"",Vendor!K46)</f>
        <v/>
      </c>
      <c r="F47" s="286"/>
      <c r="G47" s="39" t="str">
        <f>IF(LEN(Vendor!N46)&lt;1,"",Vendor!N46)</f>
        <v/>
      </c>
      <c r="H47" s="39" t="str">
        <f>IF(LEN(Vendor!O46)&lt;1,"",Vendor!O46)</f>
        <v/>
      </c>
      <c r="I47" s="39" t="str">
        <f>IF(LEN(Vendor!L46)&lt;1,"",Vendor!L46)</f>
        <v/>
      </c>
      <c r="J47" s="40" t="str">
        <f>IF(LEN(Vendor!M46)&lt;1,"",Vendor!M46)</f>
        <v/>
      </c>
      <c r="K47" s="41" t="str">
        <f>IF(OR(B47=FALSE,LEN(Vendor!AH46)&lt;1),"",Vendor!AH46)</f>
        <v/>
      </c>
      <c r="L47" s="111"/>
      <c r="M47" s="25"/>
      <c r="N47" s="24"/>
      <c r="O47" s="24"/>
      <c r="P47" s="27"/>
      <c r="Q47" s="47"/>
      <c r="R47" s="137" t="s">
        <v>99</v>
      </c>
      <c r="S47" s="28"/>
      <c r="T47" s="23"/>
      <c r="U47" s="26"/>
      <c r="V47" s="103" t="str">
        <f>IF(LEN(Vendor!AE46)&lt;1,"",IF(LEN(U47)&lt;1,Vendor!AE46,Vendor!AE46/(1-U47)))</f>
        <v/>
      </c>
      <c r="W47" s="100" t="str">
        <f>IF(LEN(Vendor!AG46)&lt;1,"",Vendor!AG46)</f>
        <v/>
      </c>
      <c r="X47" s="55"/>
      <c r="Y47" s="87"/>
      <c r="Z47" s="56"/>
      <c r="AA47" s="189"/>
      <c r="AB47" s="190"/>
      <c r="AC47" s="164" t="s">
        <v>99</v>
      </c>
      <c r="AD47" s="476"/>
      <c r="AE47" s="77" t="str">
        <f>IF(LEN(Vendor!AF46)&lt;1,"",Vendor!AF46)</f>
        <v/>
      </c>
      <c r="AF47" s="23" t="s">
        <v>99</v>
      </c>
      <c r="AG47" s="84"/>
      <c r="AH47" s="80" t="str">
        <f>IFERROR(
_xlfn.SWITCH(AF47,
"Select","",
"OI &amp; Reflect",((V47-AG47)-(Vendor!AE46-AE47))/(V47-AG47),
"OI",(V47-(Vendor!AE46-AE47))/(V47),
"Scanback",""),"")</f>
        <v/>
      </c>
      <c r="AI47" s="79" t="str">
        <f>IFERROR(
_xlfn.SWITCH(AF47,
"Select",IF(ISBLANK(X47),(Y47-V47)/Y47,((Y47/X47)-V47)/(Y47/X47)),
"OI &amp; Reflect",IF(ISBLANK(X47),(Y47-(V47-AG47))/Y47,((Y47/X47)-(V47-AG47))/(Y47/X47)),
"OI",IF(ISBLANK(X47),(Y47-V47)/Y47,((Y47/X47)-V47)/(Y47/X47)),
"Scanback",IF(ISBLANK(X47),(Y47-(V47-AE47))/Y47,((Y47/X47)-(V47-AE47))/(Y47/X47)),
""),
"")</f>
        <v/>
      </c>
      <c r="AJ47" s="79" t="str">
        <f>IFERROR(
_xlfn.SWITCH(AG47,
"Select",IF(ISBLANK(Y47),(Z47-W47)/Z47,((Z47/Y47)-W47)/(Z47/Y47)),
"OI &amp; Reflect",IF(ISBLANK(Y47),(Z47-(W47-AH47))/Z47,((Z47/Y47)-(W47-AH47))/(Z47/Y47)),
"OI",IF(ISBLANK(Y47),(Z47-W47)/Z47,((Z47/Y47)-W47)/(Z47/Y47)),
"Scanback",IF(ISBLANK(Y47),(Z47-(W47-AF47))/Z47,((Z47/Y47)-(W47-AF47))/(Z47/Y47)),
""),
"")</f>
        <v/>
      </c>
    </row>
    <row r="48" spans="1:36" ht="22.5" customHeight="1" x14ac:dyDescent="0.3">
      <c r="B48" s="96" t="b">
        <v>1</v>
      </c>
      <c r="C48" s="16"/>
      <c r="D48" s="38" t="str">
        <f>IF(LEN(Vendor!E47)&lt;1,"",Vendor!E47)</f>
        <v/>
      </c>
      <c r="E48" s="39" t="str">
        <f>IF(LEN(Vendor!K47)&lt;1,"",Vendor!K47)</f>
        <v/>
      </c>
      <c r="F48" s="286"/>
      <c r="G48" s="39" t="str">
        <f>IF(LEN(Vendor!N47)&lt;1,"",Vendor!N47)</f>
        <v/>
      </c>
      <c r="H48" s="39" t="str">
        <f>IF(LEN(Vendor!O47)&lt;1,"",Vendor!O47)</f>
        <v/>
      </c>
      <c r="I48" s="39" t="str">
        <f>IF(LEN(Vendor!L47)&lt;1,"",Vendor!L47)</f>
        <v/>
      </c>
      <c r="J48" s="40" t="str">
        <f>IF(LEN(Vendor!M47)&lt;1,"",Vendor!M47)</f>
        <v/>
      </c>
      <c r="K48" s="41" t="str">
        <f>IF(OR(B48=FALSE,LEN(Vendor!AH47)&lt;1),"",Vendor!AH47)</f>
        <v/>
      </c>
      <c r="L48" s="111"/>
      <c r="M48" s="25"/>
      <c r="N48" s="24"/>
      <c r="O48" s="24"/>
      <c r="P48" s="27"/>
      <c r="Q48" s="47"/>
      <c r="R48" s="137" t="s">
        <v>99</v>
      </c>
      <c r="S48" s="28"/>
      <c r="T48" s="23"/>
      <c r="U48" s="26"/>
      <c r="V48" s="103" t="str">
        <f>IF(LEN(Vendor!AE47)&lt;1,"",IF(LEN(U48)&lt;1,Vendor!AE47,Vendor!AE47/(1-U48)))</f>
        <v/>
      </c>
      <c r="W48" s="100" t="str">
        <f>IF(LEN(Vendor!AG47)&lt;1,"",Vendor!AG47)</f>
        <v/>
      </c>
      <c r="X48" s="55"/>
      <c r="Y48" s="87"/>
      <c r="Z48" s="56"/>
      <c r="AA48" s="189"/>
      <c r="AB48" s="190"/>
      <c r="AC48" s="473" t="s">
        <v>99</v>
      </c>
      <c r="AD48" s="476"/>
      <c r="AE48" s="77" t="str">
        <f>IF(LEN(Vendor!AF47)&lt;1,"",Vendor!AF47)</f>
        <v/>
      </c>
      <c r="AF48" s="23" t="s">
        <v>99</v>
      </c>
      <c r="AG48" s="84"/>
      <c r="AH48" s="80" t="str">
        <f>IFERROR(
_xlfn.SWITCH(AF48,
"Select","",
"OI &amp; Reflect",((V48-AG48)-(Vendor!AE47-AE48))/(V48-AG48),
"OI",(V48-(Vendor!AE47-AE48))/(V48),
"Scanback",""),"")</f>
        <v/>
      </c>
      <c r="AI48" s="79" t="str">
        <f>IFERROR(
_xlfn.SWITCH(AF48,
"Select",IF(ISBLANK(X48),(Y48-V48)/Y48,((Y48/X48)-V48)/(Y48/X48)),
"OI &amp; Reflect",IF(ISBLANK(X48),(Y48-(V48-AG48))/Y48,((Y48/X48)-(V48-AG48))/(Y48/X48)),
"OI",IF(ISBLANK(X48),(Y48-V48)/Y48,((Y48/X48)-V48)/(Y48/X48)),
"Scanback",IF(ISBLANK(X48),(Y48-(V48-AE48))/Y48,((Y48/X48)-(V48-AE48))/(Y48/X48)),
""),
"")</f>
        <v/>
      </c>
      <c r="AJ48" s="79" t="str">
        <f>IFERROR(
_xlfn.SWITCH(AG48,
"Select",IF(ISBLANK(Y48),(Z48-W48)/Z48,((Z48/Y48)-W48)/(Z48/Y48)),
"OI &amp; Reflect",IF(ISBLANK(Y48),(Z48-(W48-AH48))/Z48,((Z48/Y48)-(W48-AH48))/(Z48/Y48)),
"OI",IF(ISBLANK(Y48),(Z48-W48)/Z48,((Z48/Y48)-W48)/(Z48/Y48)),
"Scanback",IF(ISBLANK(Y48),(Z48-(W48-AF48))/Z48,((Z48/Y48)-(W48-AF48))/(Z48/Y48)),
""),
"")</f>
        <v/>
      </c>
    </row>
    <row r="49" spans="2:36" ht="22.5" customHeight="1" x14ac:dyDescent="0.3">
      <c r="B49" s="96" t="b">
        <v>1</v>
      </c>
      <c r="C49" s="16"/>
      <c r="D49" s="38" t="str">
        <f>IF(LEN(Vendor!E48)&lt;1,"",Vendor!E48)</f>
        <v/>
      </c>
      <c r="E49" s="39" t="str">
        <f>IF(LEN(Vendor!K48)&lt;1,"",Vendor!K48)</f>
        <v/>
      </c>
      <c r="F49" s="286"/>
      <c r="G49" s="39" t="str">
        <f>IF(LEN(Vendor!N48)&lt;1,"",Vendor!N48)</f>
        <v/>
      </c>
      <c r="H49" s="39" t="str">
        <f>IF(LEN(Vendor!O48)&lt;1,"",Vendor!O48)</f>
        <v/>
      </c>
      <c r="I49" s="39" t="str">
        <f>IF(LEN(Vendor!L48)&lt;1,"",Vendor!L48)</f>
        <v/>
      </c>
      <c r="J49" s="40" t="str">
        <f>IF(LEN(Vendor!M48)&lt;1,"",Vendor!M48)</f>
        <v/>
      </c>
      <c r="K49" s="41" t="str">
        <f>IF(OR(B49=FALSE,LEN(Vendor!AH48)&lt;1),"",Vendor!AH48)</f>
        <v/>
      </c>
      <c r="L49" s="111"/>
      <c r="M49" s="25"/>
      <c r="N49" s="24"/>
      <c r="O49" s="24"/>
      <c r="P49" s="27"/>
      <c r="Q49" s="47"/>
      <c r="R49" s="137" t="s">
        <v>99</v>
      </c>
      <c r="S49" s="28"/>
      <c r="T49" s="23"/>
      <c r="U49" s="26"/>
      <c r="V49" s="103" t="str">
        <f>IF(LEN(Vendor!AE48)&lt;1,"",IF(LEN(U49)&lt;1,Vendor!AE48,Vendor!AE48/(1-U49)))</f>
        <v/>
      </c>
      <c r="W49" s="100" t="str">
        <f>IF(LEN(Vendor!AG48)&lt;1,"",Vendor!AG48)</f>
        <v/>
      </c>
      <c r="X49" s="55"/>
      <c r="Y49" s="87"/>
      <c r="Z49" s="56"/>
      <c r="AA49" s="189"/>
      <c r="AB49" s="190"/>
      <c r="AC49" s="164" t="s">
        <v>99</v>
      </c>
      <c r="AD49" s="476"/>
      <c r="AE49" s="77" t="str">
        <f>IF(LEN(Vendor!AF48)&lt;1,"",Vendor!AF48)</f>
        <v/>
      </c>
      <c r="AF49" s="23" t="s">
        <v>99</v>
      </c>
      <c r="AG49" s="84"/>
      <c r="AH49" s="80" t="str">
        <f>IFERROR(
_xlfn.SWITCH(AF49,
"Select","",
"OI &amp; Reflect",((V49-AG49)-(Vendor!AE48-AE49))/(V49-AG49),
"OI",(V49-(Vendor!AE48-AE49))/(V49),
"Scanback",""),"")</f>
        <v/>
      </c>
      <c r="AI49" s="79" t="str">
        <f>IFERROR(
_xlfn.SWITCH(AF49,
"Select",IF(ISBLANK(X49),(Y49-V49)/Y49,((Y49/X49)-V49)/(Y49/X49)),
"OI &amp; Reflect",IF(ISBLANK(X49),(Y49-(V49-AG49))/Y49,((Y49/X49)-(V49-AG49))/(Y49/X49)),
"OI",IF(ISBLANK(X49),(Y49-V49)/Y49,((Y49/X49)-V49)/(Y49/X49)),
"Scanback",IF(ISBLANK(X49),(Y49-(V49-AE49))/Y49,((Y49/X49)-(V49-AE49))/(Y49/X49)),
""),
"")</f>
        <v/>
      </c>
      <c r="AJ49" s="79" t="str">
        <f>IFERROR(
_xlfn.SWITCH(AG49,
"Select",IF(ISBLANK(Y49),(Z49-W49)/Z49,((Z49/Y49)-W49)/(Z49/Y49)),
"OI &amp; Reflect",IF(ISBLANK(Y49),(Z49-(W49-AH49))/Z49,((Z49/Y49)-(W49-AH49))/(Z49/Y49)),
"OI",IF(ISBLANK(Y49),(Z49-W49)/Z49,((Z49/Y49)-W49)/(Z49/Y49)),
"Scanback",IF(ISBLANK(Y49),(Z49-(W49-AF49))/Z49,((Z49/Y49)-(W49-AF49))/(Z49/Y49)),
""),
"")</f>
        <v/>
      </c>
    </row>
    <row r="50" spans="2:36" ht="22.5" customHeight="1" x14ac:dyDescent="0.3">
      <c r="B50" s="96" t="b">
        <v>1</v>
      </c>
      <c r="C50" s="16"/>
      <c r="D50" s="38" t="str">
        <f>IF(LEN(Vendor!E49)&lt;1,"",Vendor!E49)</f>
        <v/>
      </c>
      <c r="E50" s="39" t="str">
        <f>IF(LEN(Vendor!K49)&lt;1,"",Vendor!K49)</f>
        <v/>
      </c>
      <c r="F50" s="286"/>
      <c r="G50" s="39" t="str">
        <f>IF(LEN(Vendor!N49)&lt;1,"",Vendor!N49)</f>
        <v/>
      </c>
      <c r="H50" s="39" t="str">
        <f>IF(LEN(Vendor!O49)&lt;1,"",Vendor!O49)</f>
        <v/>
      </c>
      <c r="I50" s="39" t="str">
        <f>IF(LEN(Vendor!L49)&lt;1,"",Vendor!L49)</f>
        <v/>
      </c>
      <c r="J50" s="40" t="str">
        <f>IF(LEN(Vendor!M49)&lt;1,"",Vendor!M49)</f>
        <v/>
      </c>
      <c r="K50" s="41" t="str">
        <f>IF(OR(B50=FALSE,LEN(Vendor!AH49)&lt;1),"",Vendor!AH49)</f>
        <v/>
      </c>
      <c r="L50" s="111"/>
      <c r="M50" s="25"/>
      <c r="N50" s="24"/>
      <c r="O50" s="24"/>
      <c r="P50" s="27"/>
      <c r="Q50" s="47"/>
      <c r="R50" s="137" t="s">
        <v>99</v>
      </c>
      <c r="S50" s="28"/>
      <c r="T50" s="23"/>
      <c r="U50" s="26"/>
      <c r="V50" s="103" t="str">
        <f>IF(LEN(Vendor!AE49)&lt;1,"",IF(LEN(U50)&lt;1,Vendor!AE49,Vendor!AE49/(1-U50)))</f>
        <v/>
      </c>
      <c r="W50" s="100" t="str">
        <f>IF(LEN(Vendor!AG49)&lt;1,"",Vendor!AG49)</f>
        <v/>
      </c>
      <c r="X50" s="55"/>
      <c r="Y50" s="87"/>
      <c r="Z50" s="56"/>
      <c r="AA50" s="189"/>
      <c r="AB50" s="190"/>
      <c r="AC50" s="473" t="s">
        <v>99</v>
      </c>
      <c r="AD50" s="476"/>
      <c r="AE50" s="77" t="str">
        <f>IF(LEN(Vendor!AF49)&lt;1,"",Vendor!AF49)</f>
        <v/>
      </c>
      <c r="AF50" s="23" t="s">
        <v>99</v>
      </c>
      <c r="AG50" s="84"/>
      <c r="AH50" s="80" t="str">
        <f>IFERROR(
_xlfn.SWITCH(AF50,
"Select","",
"OI &amp; Reflect",((V50-AG50)-(Vendor!AE49-AE50))/(V50-AG50),
"OI",(V50-(Vendor!AE49-AE50))/(V50),
"Scanback",""),"")</f>
        <v/>
      </c>
      <c r="AI50" s="79" t="str">
        <f>IFERROR(
_xlfn.SWITCH(AF50,
"Select",IF(ISBLANK(X50),(Y50-V50)/Y50,((Y50/X50)-V50)/(Y50/X50)),
"OI &amp; Reflect",IF(ISBLANK(X50),(Y50-(V50-AG50))/Y50,((Y50/X50)-(V50-AG50))/(Y50/X50)),
"OI",IF(ISBLANK(X50),(Y50-V50)/Y50,((Y50/X50)-V50)/(Y50/X50)),
"Scanback",IF(ISBLANK(X50),(Y50-(V50-AE50))/Y50,((Y50/X50)-(V50-AE50))/(Y50/X50)),
""),
"")</f>
        <v/>
      </c>
      <c r="AJ50" s="79" t="str">
        <f>IFERROR(
_xlfn.SWITCH(AG50,
"Select",IF(ISBLANK(Y50),(Z50-W50)/Z50,((Z50/Y50)-W50)/(Z50/Y50)),
"OI &amp; Reflect",IF(ISBLANK(Y50),(Z50-(W50-AH50))/Z50,((Z50/Y50)-(W50-AH50))/(Z50/Y50)),
"OI",IF(ISBLANK(Y50),(Z50-W50)/Z50,((Z50/Y50)-W50)/(Z50/Y50)),
"Scanback",IF(ISBLANK(Y50),(Z50-(W50-AF50))/Z50,((Z50/Y50)-(W50-AF50))/(Z50/Y50)),
""),
"")</f>
        <v/>
      </c>
    </row>
    <row r="51" spans="2:36" ht="22.5" customHeight="1" x14ac:dyDescent="0.3">
      <c r="B51" s="96" t="b">
        <v>1</v>
      </c>
      <c r="C51" s="16"/>
      <c r="D51" s="38" t="str">
        <f>IF(LEN(Vendor!E50)&lt;1,"",Vendor!E50)</f>
        <v/>
      </c>
      <c r="E51" s="39" t="str">
        <f>IF(LEN(Vendor!K50)&lt;1,"",Vendor!K50)</f>
        <v/>
      </c>
      <c r="F51" s="286"/>
      <c r="G51" s="39" t="str">
        <f>IF(LEN(Vendor!N50)&lt;1,"",Vendor!N50)</f>
        <v/>
      </c>
      <c r="H51" s="39" t="str">
        <f>IF(LEN(Vendor!O50)&lt;1,"",Vendor!O50)</f>
        <v/>
      </c>
      <c r="I51" s="39" t="str">
        <f>IF(LEN(Vendor!L50)&lt;1,"",Vendor!L50)</f>
        <v/>
      </c>
      <c r="J51" s="40" t="str">
        <f>IF(LEN(Vendor!M50)&lt;1,"",Vendor!M50)</f>
        <v/>
      </c>
      <c r="K51" s="41" t="str">
        <f>IF(OR(B51=FALSE,LEN(Vendor!AH50)&lt;1),"",Vendor!AH50)</f>
        <v/>
      </c>
      <c r="L51" s="111"/>
      <c r="M51" s="25"/>
      <c r="N51" s="24"/>
      <c r="O51" s="24"/>
      <c r="P51" s="27"/>
      <c r="Q51" s="47"/>
      <c r="R51" s="137" t="s">
        <v>99</v>
      </c>
      <c r="S51" s="28"/>
      <c r="T51" s="23"/>
      <c r="U51" s="26"/>
      <c r="V51" s="103" t="str">
        <f>IF(LEN(Vendor!AE50)&lt;1,"",IF(LEN(U51)&lt;1,Vendor!AE50,Vendor!AE50/(1-U51)))</f>
        <v/>
      </c>
      <c r="W51" s="100" t="str">
        <f>IF(LEN(Vendor!AG50)&lt;1,"",Vendor!AG50)</f>
        <v/>
      </c>
      <c r="X51" s="55"/>
      <c r="Y51" s="87"/>
      <c r="Z51" s="56"/>
      <c r="AA51" s="189"/>
      <c r="AB51" s="190"/>
      <c r="AC51" s="164" t="s">
        <v>99</v>
      </c>
      <c r="AD51" s="476"/>
      <c r="AE51" s="77" t="str">
        <f>IF(LEN(Vendor!AF50)&lt;1,"",Vendor!AF50)</f>
        <v/>
      </c>
      <c r="AF51" s="23" t="s">
        <v>99</v>
      </c>
      <c r="AG51" s="84"/>
      <c r="AH51" s="80" t="str">
        <f>IFERROR(
_xlfn.SWITCH(AF51,
"Select","",
"OI &amp; Reflect",((V51-AG51)-(Vendor!AE50-AE51))/(V51-AG51),
"OI",(V51-(Vendor!AE50-AE51))/(V51),
"Scanback",""),"")</f>
        <v/>
      </c>
      <c r="AI51" s="79" t="str">
        <f>IFERROR(
_xlfn.SWITCH(AF51,
"Select",IF(ISBLANK(X51),(Y51-V51)/Y51,((Y51/X51)-V51)/(Y51/X51)),
"OI &amp; Reflect",IF(ISBLANK(X51),(Y51-(V51-AG51))/Y51,((Y51/X51)-(V51-AG51))/(Y51/X51)),
"OI",IF(ISBLANK(X51),(Y51-V51)/Y51,((Y51/X51)-V51)/(Y51/X51)),
"Scanback",IF(ISBLANK(X51),(Y51-(V51-AE51))/Y51,((Y51/X51)-(V51-AE51))/(Y51/X51)),
""),
"")</f>
        <v/>
      </c>
      <c r="AJ51" s="79" t="str">
        <f>IFERROR(
_xlfn.SWITCH(AG51,
"Select",IF(ISBLANK(Y51),(Z51-W51)/Z51,((Z51/Y51)-W51)/(Z51/Y51)),
"OI &amp; Reflect",IF(ISBLANK(Y51),(Z51-(W51-AH51))/Z51,((Z51/Y51)-(W51-AH51))/(Z51/Y51)),
"OI",IF(ISBLANK(Y51),(Z51-W51)/Z51,((Z51/Y51)-W51)/(Z51/Y51)),
"Scanback",IF(ISBLANK(Y51),(Z51-(W51-AF51))/Z51,((Z51/Y51)-(W51-AF51))/(Z51/Y51)),
""),
"")</f>
        <v/>
      </c>
    </row>
    <row r="52" spans="2:36" ht="22.5" customHeight="1" x14ac:dyDescent="0.3">
      <c r="B52" s="96" t="b">
        <v>1</v>
      </c>
      <c r="C52" s="16"/>
      <c r="D52" s="38" t="str">
        <f>IF(LEN(Vendor!E51)&lt;1,"",Vendor!E51)</f>
        <v/>
      </c>
      <c r="E52" s="39" t="str">
        <f>IF(LEN(Vendor!K51)&lt;1,"",Vendor!K51)</f>
        <v/>
      </c>
      <c r="F52" s="286"/>
      <c r="G52" s="39" t="str">
        <f>IF(LEN(Vendor!N51)&lt;1,"",Vendor!N51)</f>
        <v/>
      </c>
      <c r="H52" s="39" t="str">
        <f>IF(LEN(Vendor!O51)&lt;1,"",Vendor!O51)</f>
        <v/>
      </c>
      <c r="I52" s="39" t="str">
        <f>IF(LEN(Vendor!L51)&lt;1,"",Vendor!L51)</f>
        <v/>
      </c>
      <c r="J52" s="40" t="str">
        <f>IF(LEN(Vendor!M51)&lt;1,"",Vendor!M51)</f>
        <v/>
      </c>
      <c r="K52" s="41" t="str">
        <f>IF(OR(B52=FALSE,LEN(Vendor!AH51)&lt;1),"",Vendor!AH51)</f>
        <v/>
      </c>
      <c r="L52" s="111"/>
      <c r="M52" s="25"/>
      <c r="N52" s="24"/>
      <c r="O52" s="24"/>
      <c r="P52" s="27"/>
      <c r="Q52" s="47"/>
      <c r="R52" s="137" t="s">
        <v>99</v>
      </c>
      <c r="S52" s="28"/>
      <c r="T52" s="23"/>
      <c r="U52" s="26"/>
      <c r="V52" s="103" t="str">
        <f>IF(LEN(Vendor!AE51)&lt;1,"",IF(LEN(U52)&lt;1,Vendor!AE51,Vendor!AE51/(1-U52)))</f>
        <v/>
      </c>
      <c r="W52" s="100" t="str">
        <f>IF(LEN(Vendor!AG51)&lt;1,"",Vendor!AG51)</f>
        <v/>
      </c>
      <c r="X52" s="55"/>
      <c r="Y52" s="87"/>
      <c r="Z52" s="56"/>
      <c r="AA52" s="189"/>
      <c r="AB52" s="190"/>
      <c r="AC52" s="473" t="s">
        <v>99</v>
      </c>
      <c r="AD52" s="476"/>
      <c r="AE52" s="77" t="str">
        <f>IF(LEN(Vendor!AF51)&lt;1,"",Vendor!AF51)</f>
        <v/>
      </c>
      <c r="AF52" s="23" t="s">
        <v>99</v>
      </c>
      <c r="AG52" s="84"/>
      <c r="AH52" s="80" t="str">
        <f>IFERROR(
_xlfn.SWITCH(AF52,
"Select","",
"OI &amp; Reflect",((V52-AG52)-(Vendor!AE51-AE52))/(V52-AG52),
"OI",(V52-(Vendor!AE51-AE52))/(V52),
"Scanback",""),"")</f>
        <v/>
      </c>
      <c r="AI52" s="79" t="str">
        <f>IFERROR(
_xlfn.SWITCH(AF52,
"Select",IF(ISBLANK(X52),(Y52-V52)/Y52,((Y52/X52)-V52)/(Y52/X52)),
"OI &amp; Reflect",IF(ISBLANK(X52),(Y52-(V52-AG52))/Y52,((Y52/X52)-(V52-AG52))/(Y52/X52)),
"OI",IF(ISBLANK(X52),(Y52-V52)/Y52,((Y52/X52)-V52)/(Y52/X52)),
"Scanback",IF(ISBLANK(X52),(Y52-(V52-AE52))/Y52,((Y52/X52)-(V52-AE52))/(Y52/X52)),
""),
"")</f>
        <v/>
      </c>
      <c r="AJ52" s="79" t="str">
        <f>IFERROR(
_xlfn.SWITCH(AG52,
"Select",IF(ISBLANK(Y52),(Z52-W52)/Z52,((Z52/Y52)-W52)/(Z52/Y52)),
"OI &amp; Reflect",IF(ISBLANK(Y52),(Z52-(W52-AH52))/Z52,((Z52/Y52)-(W52-AH52))/(Z52/Y52)),
"OI",IF(ISBLANK(Y52),(Z52-W52)/Z52,((Z52/Y52)-W52)/(Z52/Y52)),
"Scanback",IF(ISBLANK(Y52),(Z52-(W52-AF52))/Z52,((Z52/Y52)-(W52-AF52))/(Z52/Y52)),
""),
"")</f>
        <v/>
      </c>
    </row>
    <row r="53" spans="2:36" ht="22.5" customHeight="1" x14ac:dyDescent="0.3">
      <c r="B53" s="96" t="b">
        <v>1</v>
      </c>
      <c r="C53" s="16"/>
      <c r="D53" s="38" t="str">
        <f>IF(LEN(Vendor!E52)&lt;1,"",Vendor!E52)</f>
        <v/>
      </c>
      <c r="E53" s="39" t="str">
        <f>IF(LEN(Vendor!K52)&lt;1,"",Vendor!K52)</f>
        <v/>
      </c>
      <c r="F53" s="286"/>
      <c r="G53" s="39" t="str">
        <f>IF(LEN(Vendor!N52)&lt;1,"",Vendor!N52)</f>
        <v/>
      </c>
      <c r="H53" s="39" t="str">
        <f>IF(LEN(Vendor!O52)&lt;1,"",Vendor!O52)</f>
        <v/>
      </c>
      <c r="I53" s="39" t="str">
        <f>IF(LEN(Vendor!L52)&lt;1,"",Vendor!L52)</f>
        <v/>
      </c>
      <c r="J53" s="40" t="str">
        <f>IF(LEN(Vendor!M52)&lt;1,"",Vendor!M52)</f>
        <v/>
      </c>
      <c r="K53" s="41" t="str">
        <f>IF(OR(B53=FALSE,LEN(Vendor!AH52)&lt;1),"",Vendor!AH52)</f>
        <v/>
      </c>
      <c r="L53" s="111"/>
      <c r="M53" s="25"/>
      <c r="N53" s="24"/>
      <c r="O53" s="24"/>
      <c r="P53" s="27"/>
      <c r="Q53" s="47"/>
      <c r="R53" s="137" t="s">
        <v>99</v>
      </c>
      <c r="S53" s="28"/>
      <c r="T53" s="23"/>
      <c r="U53" s="26"/>
      <c r="V53" s="103" t="str">
        <f>IF(LEN(Vendor!AE52)&lt;1,"",IF(LEN(U53)&lt;1,Vendor!AE52,Vendor!AE52/(1-U53)))</f>
        <v/>
      </c>
      <c r="W53" s="100" t="str">
        <f>IF(LEN(Vendor!AG52)&lt;1,"",Vendor!AG52)</f>
        <v/>
      </c>
      <c r="X53" s="55"/>
      <c r="Y53" s="87"/>
      <c r="Z53" s="56"/>
      <c r="AA53" s="189"/>
      <c r="AB53" s="190"/>
      <c r="AC53" s="164" t="s">
        <v>99</v>
      </c>
      <c r="AD53" s="476"/>
      <c r="AE53" s="77" t="str">
        <f>IF(LEN(Vendor!AF52)&lt;1,"",Vendor!AF52)</f>
        <v/>
      </c>
      <c r="AF53" s="23" t="s">
        <v>99</v>
      </c>
      <c r="AG53" s="84"/>
      <c r="AH53" s="80" t="str">
        <f>IFERROR(
_xlfn.SWITCH(AF53,
"Select","",
"OI &amp; Reflect",((V53-AG53)-(Vendor!AE52-AE53))/(V53-AG53),
"OI",(V53-(Vendor!AE52-AE53))/(V53),
"Scanback",""),"")</f>
        <v/>
      </c>
      <c r="AI53" s="79" t="str">
        <f>IFERROR(
_xlfn.SWITCH(AF53,
"Select",IF(ISBLANK(X53),(Y53-V53)/Y53,((Y53/X53)-V53)/(Y53/X53)),
"OI &amp; Reflect",IF(ISBLANK(X53),(Y53-(V53-AG53))/Y53,((Y53/X53)-(V53-AG53))/(Y53/X53)),
"OI",IF(ISBLANK(X53),(Y53-V53)/Y53,((Y53/X53)-V53)/(Y53/X53)),
"Scanback",IF(ISBLANK(X53),(Y53-(V53-AE53))/Y53,((Y53/X53)-(V53-AE53))/(Y53/X53)),
""),
"")</f>
        <v/>
      </c>
      <c r="AJ53" s="79" t="str">
        <f>IFERROR(
_xlfn.SWITCH(AG53,
"Select",IF(ISBLANK(Y53),(Z53-W53)/Z53,((Z53/Y53)-W53)/(Z53/Y53)),
"OI &amp; Reflect",IF(ISBLANK(Y53),(Z53-(W53-AH53))/Z53,((Z53/Y53)-(W53-AH53))/(Z53/Y53)),
"OI",IF(ISBLANK(Y53),(Z53-W53)/Z53,((Z53/Y53)-W53)/(Z53/Y53)),
"Scanback",IF(ISBLANK(Y53),(Z53-(W53-AF53))/Z53,((Z53/Y53)-(W53-AF53))/(Z53/Y53)),
""),
"")</f>
        <v/>
      </c>
    </row>
    <row r="54" spans="2:36" ht="22.5" customHeight="1" x14ac:dyDescent="0.3">
      <c r="B54" s="96" t="b">
        <v>1</v>
      </c>
      <c r="C54" s="16"/>
      <c r="D54" s="38" t="str">
        <f>IF(LEN(Vendor!E53)&lt;1,"",Vendor!E53)</f>
        <v/>
      </c>
      <c r="E54" s="39" t="str">
        <f>IF(LEN(Vendor!K53)&lt;1,"",Vendor!K53)</f>
        <v/>
      </c>
      <c r="F54" s="286"/>
      <c r="G54" s="39" t="str">
        <f>IF(LEN(Vendor!N53)&lt;1,"",Vendor!N53)</f>
        <v/>
      </c>
      <c r="H54" s="39" t="str">
        <f>IF(LEN(Vendor!O53)&lt;1,"",Vendor!O53)</f>
        <v/>
      </c>
      <c r="I54" s="39" t="str">
        <f>IF(LEN(Vendor!L53)&lt;1,"",Vendor!L53)</f>
        <v/>
      </c>
      <c r="J54" s="40" t="str">
        <f>IF(LEN(Vendor!M53)&lt;1,"",Vendor!M53)</f>
        <v/>
      </c>
      <c r="K54" s="41" t="str">
        <f>IF(OR(B54=FALSE,LEN(Vendor!AH53)&lt;1),"",Vendor!AH53)</f>
        <v/>
      </c>
      <c r="L54" s="111"/>
      <c r="M54" s="25"/>
      <c r="N54" s="24"/>
      <c r="O54" s="24"/>
      <c r="P54" s="27"/>
      <c r="Q54" s="47"/>
      <c r="R54" s="137" t="s">
        <v>99</v>
      </c>
      <c r="S54" s="28"/>
      <c r="T54" s="23"/>
      <c r="U54" s="26"/>
      <c r="V54" s="103" t="str">
        <f>IF(LEN(Vendor!AE53)&lt;1,"",IF(LEN(U54)&lt;1,Vendor!AE53,Vendor!AE53/(1-U54)))</f>
        <v/>
      </c>
      <c r="W54" s="100" t="str">
        <f>IF(LEN(Vendor!AG53)&lt;1,"",Vendor!AG53)</f>
        <v/>
      </c>
      <c r="X54" s="55"/>
      <c r="Y54" s="87"/>
      <c r="Z54" s="56"/>
      <c r="AA54" s="189"/>
      <c r="AB54" s="190"/>
      <c r="AC54" s="473" t="s">
        <v>99</v>
      </c>
      <c r="AD54" s="476"/>
      <c r="AE54" s="77" t="str">
        <f>IF(LEN(Vendor!AF53)&lt;1,"",Vendor!AF53)</f>
        <v/>
      </c>
      <c r="AF54" s="23" t="s">
        <v>99</v>
      </c>
      <c r="AG54" s="84"/>
      <c r="AH54" s="80" t="str">
        <f>IFERROR(
_xlfn.SWITCH(AF54,
"Select","",
"OI &amp; Reflect",((V54-AG54)-(Vendor!AE53-AE54))/(V54-AG54),
"OI",(V54-(Vendor!AE53-AE54))/(V54),
"Scanback",""),"")</f>
        <v/>
      </c>
      <c r="AI54" s="79" t="str">
        <f>IFERROR(
_xlfn.SWITCH(AF54,
"Select",IF(ISBLANK(X54),(Y54-V54)/Y54,((Y54/X54)-V54)/(Y54/X54)),
"OI &amp; Reflect",IF(ISBLANK(X54),(Y54-(V54-AG54))/Y54,((Y54/X54)-(V54-AG54))/(Y54/X54)),
"OI",IF(ISBLANK(X54),(Y54-V54)/Y54,((Y54/X54)-V54)/(Y54/X54)),
"Scanback",IF(ISBLANK(X54),(Y54-(V54-AE54))/Y54,((Y54/X54)-(V54-AE54))/(Y54/X54)),
""),
"")</f>
        <v/>
      </c>
      <c r="AJ54" s="79" t="str">
        <f>IFERROR(
_xlfn.SWITCH(AG54,
"Select",IF(ISBLANK(Y54),(Z54-W54)/Z54,((Z54/Y54)-W54)/(Z54/Y54)),
"OI &amp; Reflect",IF(ISBLANK(Y54),(Z54-(W54-AH54))/Z54,((Z54/Y54)-(W54-AH54))/(Z54/Y54)),
"OI",IF(ISBLANK(Y54),(Z54-W54)/Z54,((Z54/Y54)-W54)/(Z54/Y54)),
"Scanback",IF(ISBLANK(Y54),(Z54-(W54-AF54))/Z54,((Z54/Y54)-(W54-AF54))/(Z54/Y54)),
""),
"")</f>
        <v/>
      </c>
    </row>
    <row r="55" spans="2:36" ht="22.5" customHeight="1" x14ac:dyDescent="0.3">
      <c r="B55" s="96" t="b">
        <v>1</v>
      </c>
      <c r="C55" s="16"/>
      <c r="D55" s="38" t="str">
        <f>IF(LEN(Vendor!E54)&lt;1,"",Vendor!E54)</f>
        <v/>
      </c>
      <c r="E55" s="39" t="str">
        <f>IF(LEN(Vendor!K54)&lt;1,"",Vendor!K54)</f>
        <v/>
      </c>
      <c r="F55" s="286"/>
      <c r="G55" s="39" t="str">
        <f>IF(LEN(Vendor!N54)&lt;1,"",Vendor!N54)</f>
        <v/>
      </c>
      <c r="H55" s="39" t="str">
        <f>IF(LEN(Vendor!O54)&lt;1,"",Vendor!O54)</f>
        <v/>
      </c>
      <c r="I55" s="39" t="str">
        <f>IF(LEN(Vendor!L54)&lt;1,"",Vendor!L54)</f>
        <v/>
      </c>
      <c r="J55" s="40" t="str">
        <f>IF(LEN(Vendor!M54)&lt;1,"",Vendor!M54)</f>
        <v/>
      </c>
      <c r="K55" s="41" t="str">
        <f>IF(OR(B55=FALSE,LEN(Vendor!AH54)&lt;1),"",Vendor!AH54)</f>
        <v/>
      </c>
      <c r="L55" s="111"/>
      <c r="M55" s="25"/>
      <c r="N55" s="24"/>
      <c r="O55" s="24"/>
      <c r="P55" s="27"/>
      <c r="Q55" s="47"/>
      <c r="R55" s="137" t="s">
        <v>99</v>
      </c>
      <c r="S55" s="28"/>
      <c r="T55" s="23"/>
      <c r="U55" s="26"/>
      <c r="V55" s="103" t="str">
        <f>IF(LEN(Vendor!AE54)&lt;1,"",IF(LEN(U55)&lt;1,Vendor!AE54,Vendor!AE54/(1-U55)))</f>
        <v/>
      </c>
      <c r="W55" s="100" t="str">
        <f>IF(LEN(Vendor!AG54)&lt;1,"",Vendor!AG54)</f>
        <v/>
      </c>
      <c r="X55" s="55"/>
      <c r="Y55" s="87"/>
      <c r="Z55" s="56"/>
      <c r="AA55" s="189"/>
      <c r="AB55" s="190"/>
      <c r="AC55" s="164" t="s">
        <v>99</v>
      </c>
      <c r="AD55" s="476"/>
      <c r="AE55" s="77" t="str">
        <f>IF(LEN(Vendor!AF54)&lt;1,"",Vendor!AF54)</f>
        <v/>
      </c>
      <c r="AF55" s="23" t="s">
        <v>99</v>
      </c>
      <c r="AG55" s="84"/>
      <c r="AH55" s="80" t="str">
        <f>IFERROR(
_xlfn.SWITCH(AF55,
"Select","",
"OI &amp; Reflect",((V55-AG55)-(Vendor!AE54-AE55))/(V55-AG55),
"OI",(V55-(Vendor!AE54-AE55))/(V55),
"Scanback",""),"")</f>
        <v/>
      </c>
      <c r="AI55" s="79" t="str">
        <f>IFERROR(
_xlfn.SWITCH(AF55,
"Select",IF(ISBLANK(X55),(Y55-V55)/Y55,((Y55/X55)-V55)/(Y55/X55)),
"OI &amp; Reflect",IF(ISBLANK(X55),(Y55-(V55-AG55))/Y55,((Y55/X55)-(V55-AG55))/(Y55/X55)),
"OI",IF(ISBLANK(X55),(Y55-V55)/Y55,((Y55/X55)-V55)/(Y55/X55)),
"Scanback",IF(ISBLANK(X55),(Y55-(V55-AE55))/Y55,((Y55/X55)-(V55-AE55))/(Y55/X55)),
""),
"")</f>
        <v/>
      </c>
      <c r="AJ55" s="79" t="str">
        <f>IFERROR(
_xlfn.SWITCH(AG55,
"Select",IF(ISBLANK(Y55),(Z55-W55)/Z55,((Z55/Y55)-W55)/(Z55/Y55)),
"OI &amp; Reflect",IF(ISBLANK(Y55),(Z55-(W55-AH55))/Z55,((Z55/Y55)-(W55-AH55))/(Z55/Y55)),
"OI",IF(ISBLANK(Y55),(Z55-W55)/Z55,((Z55/Y55)-W55)/(Z55/Y55)),
"Scanback",IF(ISBLANK(Y55),(Z55-(W55-AF55))/Z55,((Z55/Y55)-(W55-AF55))/(Z55/Y55)),
""),
"")</f>
        <v/>
      </c>
    </row>
    <row r="56" spans="2:36" ht="22.5" customHeight="1" x14ac:dyDescent="0.3">
      <c r="B56" s="96" t="b">
        <v>1</v>
      </c>
      <c r="C56" s="16"/>
      <c r="D56" s="38" t="str">
        <f>IF(LEN(Vendor!E55)&lt;1,"",Vendor!E55)</f>
        <v/>
      </c>
      <c r="E56" s="39" t="str">
        <f>IF(LEN(Vendor!K55)&lt;1,"",Vendor!K55)</f>
        <v/>
      </c>
      <c r="F56" s="286"/>
      <c r="G56" s="39" t="str">
        <f>IF(LEN(Vendor!N55)&lt;1,"",Vendor!N55)</f>
        <v/>
      </c>
      <c r="H56" s="39" t="str">
        <f>IF(LEN(Vendor!O55)&lt;1,"",Vendor!O55)</f>
        <v/>
      </c>
      <c r="I56" s="39" t="str">
        <f>IF(LEN(Vendor!L55)&lt;1,"",Vendor!L55)</f>
        <v/>
      </c>
      <c r="J56" s="40" t="str">
        <f>IF(LEN(Vendor!M55)&lt;1,"",Vendor!M55)</f>
        <v/>
      </c>
      <c r="K56" s="41" t="str">
        <f>IF(OR(B56=FALSE,LEN(Vendor!AH55)&lt;1),"",Vendor!AH55)</f>
        <v/>
      </c>
      <c r="L56" s="111"/>
      <c r="M56" s="25"/>
      <c r="N56" s="24"/>
      <c r="O56" s="24"/>
      <c r="P56" s="27"/>
      <c r="Q56" s="47"/>
      <c r="R56" s="137" t="s">
        <v>99</v>
      </c>
      <c r="S56" s="28"/>
      <c r="T56" s="23"/>
      <c r="U56" s="26"/>
      <c r="V56" s="103" t="str">
        <f>IF(LEN(Vendor!AE55)&lt;1,"",IF(LEN(U56)&lt;1,Vendor!AE55,Vendor!AE55/(1-U56)))</f>
        <v/>
      </c>
      <c r="W56" s="100" t="str">
        <f>IF(LEN(Vendor!AG55)&lt;1,"",Vendor!AG55)</f>
        <v/>
      </c>
      <c r="X56" s="55"/>
      <c r="Y56" s="87"/>
      <c r="Z56" s="56"/>
      <c r="AA56" s="189"/>
      <c r="AB56" s="190"/>
      <c r="AC56" s="473" t="s">
        <v>99</v>
      </c>
      <c r="AD56" s="476"/>
      <c r="AE56" s="77" t="str">
        <f>IF(LEN(Vendor!AF55)&lt;1,"",Vendor!AF55)</f>
        <v/>
      </c>
      <c r="AF56" s="23" t="s">
        <v>99</v>
      </c>
      <c r="AG56" s="84"/>
      <c r="AH56" s="80" t="str">
        <f>IFERROR(
_xlfn.SWITCH(AF56,
"Select","",
"OI &amp; Reflect",((V56-AG56)-(Vendor!AE55-AE56))/(V56-AG56),
"OI",(V56-(Vendor!AE55-AE56))/(V56),
"Scanback",""),"")</f>
        <v/>
      </c>
      <c r="AI56" s="79" t="str">
        <f>IFERROR(
_xlfn.SWITCH(AF56,
"Select",IF(ISBLANK(X56),(Y56-V56)/Y56,((Y56/X56)-V56)/(Y56/X56)),
"OI &amp; Reflect",IF(ISBLANK(X56),(Y56-(V56-AG56))/Y56,((Y56/X56)-(V56-AG56))/(Y56/X56)),
"OI",IF(ISBLANK(X56),(Y56-V56)/Y56,((Y56/X56)-V56)/(Y56/X56)),
"Scanback",IF(ISBLANK(X56),(Y56-(V56-AE56))/Y56,((Y56/X56)-(V56-AE56))/(Y56/X56)),
""),
"")</f>
        <v/>
      </c>
      <c r="AJ56" s="79" t="str">
        <f>IFERROR(
_xlfn.SWITCH(AG56,
"Select",IF(ISBLANK(Y56),(Z56-W56)/Z56,((Z56/Y56)-W56)/(Z56/Y56)),
"OI &amp; Reflect",IF(ISBLANK(Y56),(Z56-(W56-AH56))/Z56,((Z56/Y56)-(W56-AH56))/(Z56/Y56)),
"OI",IF(ISBLANK(Y56),(Z56-W56)/Z56,((Z56/Y56)-W56)/(Z56/Y56)),
"Scanback",IF(ISBLANK(Y56),(Z56-(W56-AF56))/Z56,((Z56/Y56)-(W56-AF56))/(Z56/Y56)),
""),
"")</f>
        <v/>
      </c>
    </row>
    <row r="57" spans="2:36" ht="22.5" customHeight="1" x14ac:dyDescent="0.3">
      <c r="B57" s="96" t="b">
        <v>1</v>
      </c>
      <c r="C57" s="16"/>
      <c r="D57" s="38" t="str">
        <f>IF(LEN(Vendor!E56)&lt;1,"",Vendor!E56)</f>
        <v/>
      </c>
      <c r="E57" s="39" t="str">
        <f>IF(LEN(Vendor!K56)&lt;1,"",Vendor!K56)</f>
        <v/>
      </c>
      <c r="F57" s="286"/>
      <c r="G57" s="39" t="str">
        <f>IF(LEN(Vendor!N56)&lt;1,"",Vendor!N56)</f>
        <v/>
      </c>
      <c r="H57" s="39" t="str">
        <f>IF(LEN(Vendor!O56)&lt;1,"",Vendor!O56)</f>
        <v/>
      </c>
      <c r="I57" s="39" t="str">
        <f>IF(LEN(Vendor!L56)&lt;1,"",Vendor!L56)</f>
        <v/>
      </c>
      <c r="J57" s="40" t="str">
        <f>IF(LEN(Vendor!M56)&lt;1,"",Vendor!M56)</f>
        <v/>
      </c>
      <c r="K57" s="41" t="str">
        <f>IF(OR(B57=FALSE,LEN(Vendor!AH56)&lt;1),"",Vendor!AH56)</f>
        <v/>
      </c>
      <c r="L57" s="111"/>
      <c r="M57" s="25"/>
      <c r="N57" s="24"/>
      <c r="O57" s="24"/>
      <c r="P57" s="27"/>
      <c r="Q57" s="47"/>
      <c r="R57" s="137" t="s">
        <v>99</v>
      </c>
      <c r="S57" s="28"/>
      <c r="T57" s="23"/>
      <c r="U57" s="26"/>
      <c r="V57" s="103" t="str">
        <f>IF(LEN(Vendor!AE56)&lt;1,"",IF(LEN(U57)&lt;1,Vendor!AE56,Vendor!AE56/(1-U57)))</f>
        <v/>
      </c>
      <c r="W57" s="100" t="str">
        <f>IF(LEN(Vendor!AG56)&lt;1,"",Vendor!AG56)</f>
        <v/>
      </c>
      <c r="X57" s="55"/>
      <c r="Y57" s="87"/>
      <c r="Z57" s="56"/>
      <c r="AA57" s="189"/>
      <c r="AB57" s="190"/>
      <c r="AC57" s="164" t="s">
        <v>99</v>
      </c>
      <c r="AD57" s="476"/>
      <c r="AE57" s="77" t="str">
        <f>IF(LEN(Vendor!AF56)&lt;1,"",Vendor!AF56)</f>
        <v/>
      </c>
      <c r="AF57" s="23" t="s">
        <v>99</v>
      </c>
      <c r="AG57" s="84"/>
      <c r="AH57" s="80" t="str">
        <f>IFERROR(
_xlfn.SWITCH(AF57,
"Select","",
"OI &amp; Reflect",((V57-AG57)-(Vendor!AE56-AE57))/(V57-AG57),
"OI",(V57-(Vendor!AE56-AE57))/(V57),
"Scanback",""),"")</f>
        <v/>
      </c>
      <c r="AI57" s="79" t="str">
        <f>IFERROR(
_xlfn.SWITCH(AF57,
"Select",IF(ISBLANK(X57),(Y57-V57)/Y57,((Y57/X57)-V57)/(Y57/X57)),
"OI &amp; Reflect",IF(ISBLANK(X57),(Y57-(V57-AG57))/Y57,((Y57/X57)-(V57-AG57))/(Y57/X57)),
"OI",IF(ISBLANK(X57),(Y57-V57)/Y57,((Y57/X57)-V57)/(Y57/X57)),
"Scanback",IF(ISBLANK(X57),(Y57-(V57-AE57))/Y57,((Y57/X57)-(V57-AE57))/(Y57/X57)),
""),
"")</f>
        <v/>
      </c>
      <c r="AJ57" s="79" t="str">
        <f>IFERROR(
_xlfn.SWITCH(AG57,
"Select",IF(ISBLANK(Y57),(Z57-W57)/Z57,((Z57/Y57)-W57)/(Z57/Y57)),
"OI &amp; Reflect",IF(ISBLANK(Y57),(Z57-(W57-AH57))/Z57,((Z57/Y57)-(W57-AH57))/(Z57/Y57)),
"OI",IF(ISBLANK(Y57),(Z57-W57)/Z57,((Z57/Y57)-W57)/(Z57/Y57)),
"Scanback",IF(ISBLANK(Y57),(Z57-(W57-AF57))/Z57,((Z57/Y57)-(W57-AF57))/(Z57/Y57)),
""),
"")</f>
        <v/>
      </c>
    </row>
    <row r="58" spans="2:36" ht="22.5" customHeight="1" x14ac:dyDescent="0.3">
      <c r="B58" s="96" t="b">
        <v>1</v>
      </c>
      <c r="C58" s="16"/>
      <c r="D58" s="38" t="str">
        <f>IF(LEN(Vendor!E57)&lt;1,"",Vendor!E57)</f>
        <v/>
      </c>
      <c r="E58" s="39" t="str">
        <f>IF(LEN(Vendor!K57)&lt;1,"",Vendor!K57)</f>
        <v/>
      </c>
      <c r="F58" s="286"/>
      <c r="G58" s="39" t="str">
        <f>IF(LEN(Vendor!N57)&lt;1,"",Vendor!N57)</f>
        <v/>
      </c>
      <c r="H58" s="39" t="str">
        <f>IF(LEN(Vendor!O57)&lt;1,"",Vendor!O57)</f>
        <v/>
      </c>
      <c r="I58" s="39" t="str">
        <f>IF(LEN(Vendor!L57)&lt;1,"",Vendor!L57)</f>
        <v/>
      </c>
      <c r="J58" s="40" t="str">
        <f>IF(LEN(Vendor!M57)&lt;1,"",Vendor!M57)</f>
        <v/>
      </c>
      <c r="K58" s="41" t="str">
        <f>IF(OR(B58=FALSE,LEN(Vendor!AH57)&lt;1),"",Vendor!AH57)</f>
        <v/>
      </c>
      <c r="L58" s="111"/>
      <c r="M58" s="25"/>
      <c r="N58" s="24"/>
      <c r="O58" s="24"/>
      <c r="P58" s="27"/>
      <c r="Q58" s="47"/>
      <c r="R58" s="137" t="s">
        <v>99</v>
      </c>
      <c r="S58" s="28"/>
      <c r="T58" s="23"/>
      <c r="U58" s="26"/>
      <c r="V58" s="103" t="str">
        <f>IF(LEN(Vendor!AE57)&lt;1,"",IF(LEN(U58)&lt;1,Vendor!AE57,Vendor!AE57/(1-U58)))</f>
        <v/>
      </c>
      <c r="W58" s="100" t="str">
        <f>IF(LEN(Vendor!AG57)&lt;1,"",Vendor!AG57)</f>
        <v/>
      </c>
      <c r="X58" s="55"/>
      <c r="Y58" s="87"/>
      <c r="Z58" s="56"/>
      <c r="AA58" s="189"/>
      <c r="AB58" s="190"/>
      <c r="AC58" s="473" t="s">
        <v>99</v>
      </c>
      <c r="AD58" s="476"/>
      <c r="AE58" s="77" t="str">
        <f>IF(LEN(Vendor!AF57)&lt;1,"",Vendor!AF57)</f>
        <v/>
      </c>
      <c r="AF58" s="23" t="s">
        <v>99</v>
      </c>
      <c r="AG58" s="84"/>
      <c r="AH58" s="80" t="str">
        <f>IFERROR(
_xlfn.SWITCH(AF58,
"Select","",
"OI &amp; Reflect",((V58-AG58)-(Vendor!AE57-AE58))/(V58-AG58),
"OI",(V58-(Vendor!AE57-AE58))/(V58),
"Scanback",""),"")</f>
        <v/>
      </c>
      <c r="AI58" s="79" t="str">
        <f>IFERROR(
_xlfn.SWITCH(AF58,
"Select",IF(ISBLANK(X58),(Y58-V58)/Y58,((Y58/X58)-V58)/(Y58/X58)),
"OI &amp; Reflect",IF(ISBLANK(X58),(Y58-(V58-AG58))/Y58,((Y58/X58)-(V58-AG58))/(Y58/X58)),
"OI",IF(ISBLANK(X58),(Y58-V58)/Y58,((Y58/X58)-V58)/(Y58/X58)),
"Scanback",IF(ISBLANK(X58),(Y58-(V58-AE58))/Y58,((Y58/X58)-(V58-AE58))/(Y58/X58)),
""),
"")</f>
        <v/>
      </c>
      <c r="AJ58" s="79" t="str">
        <f>IFERROR(
_xlfn.SWITCH(AG58,
"Select",IF(ISBLANK(Y58),(Z58-W58)/Z58,((Z58/Y58)-W58)/(Z58/Y58)),
"OI &amp; Reflect",IF(ISBLANK(Y58),(Z58-(W58-AH58))/Z58,((Z58/Y58)-(W58-AH58))/(Z58/Y58)),
"OI",IF(ISBLANK(Y58),(Z58-W58)/Z58,((Z58/Y58)-W58)/(Z58/Y58)),
"Scanback",IF(ISBLANK(Y58),(Z58-(W58-AF58))/Z58,((Z58/Y58)-(W58-AF58))/(Z58/Y58)),
""),
"")</f>
        <v/>
      </c>
    </row>
    <row r="59" spans="2:36" ht="22.5" customHeight="1" x14ac:dyDescent="0.3">
      <c r="B59" s="96" t="b">
        <v>1</v>
      </c>
      <c r="C59" s="16"/>
      <c r="D59" s="38" t="str">
        <f>IF(LEN(Vendor!E58)&lt;1,"",Vendor!E58)</f>
        <v/>
      </c>
      <c r="E59" s="39" t="str">
        <f>IF(LEN(Vendor!K58)&lt;1,"",Vendor!K58)</f>
        <v/>
      </c>
      <c r="F59" s="286"/>
      <c r="G59" s="39" t="str">
        <f>IF(LEN(Vendor!N58)&lt;1,"",Vendor!N58)</f>
        <v/>
      </c>
      <c r="H59" s="39" t="str">
        <f>IF(LEN(Vendor!O58)&lt;1,"",Vendor!O58)</f>
        <v/>
      </c>
      <c r="I59" s="39" t="str">
        <f>IF(LEN(Vendor!L58)&lt;1,"",Vendor!L58)</f>
        <v/>
      </c>
      <c r="J59" s="40" t="str">
        <f>IF(LEN(Vendor!M58)&lt;1,"",Vendor!M58)</f>
        <v/>
      </c>
      <c r="K59" s="41" t="str">
        <f>IF(OR(B59=FALSE,LEN(Vendor!AH58)&lt;1),"",Vendor!AH58)</f>
        <v/>
      </c>
      <c r="L59" s="111"/>
      <c r="M59" s="25"/>
      <c r="N59" s="24"/>
      <c r="O59" s="24"/>
      <c r="P59" s="27"/>
      <c r="Q59" s="47"/>
      <c r="R59" s="137" t="s">
        <v>99</v>
      </c>
      <c r="S59" s="28"/>
      <c r="T59" s="23"/>
      <c r="U59" s="26"/>
      <c r="V59" s="103" t="str">
        <f>IF(LEN(Vendor!AE58)&lt;1,"",IF(LEN(U59)&lt;1,Vendor!AE58,Vendor!AE58/(1-U59)))</f>
        <v/>
      </c>
      <c r="W59" s="100" t="str">
        <f>IF(LEN(Vendor!AG58)&lt;1,"",Vendor!AG58)</f>
        <v/>
      </c>
      <c r="X59" s="55"/>
      <c r="Y59" s="87"/>
      <c r="Z59" s="56"/>
      <c r="AA59" s="189"/>
      <c r="AB59" s="190"/>
      <c r="AC59" s="164" t="s">
        <v>99</v>
      </c>
      <c r="AD59" s="476"/>
      <c r="AE59" s="77" t="str">
        <f>IF(LEN(Vendor!AF58)&lt;1,"",Vendor!AF58)</f>
        <v/>
      </c>
      <c r="AF59" s="23" t="s">
        <v>99</v>
      </c>
      <c r="AG59" s="84"/>
      <c r="AH59" s="80" t="str">
        <f>IFERROR(
_xlfn.SWITCH(AF59,
"Select","",
"OI &amp; Reflect",((V59-AG59)-(Vendor!AE58-AE59))/(V59-AG59),
"OI",(V59-(Vendor!AE58-AE59))/(V59),
"Scanback",""),"")</f>
        <v/>
      </c>
      <c r="AI59" s="79" t="str">
        <f>IFERROR(
_xlfn.SWITCH(AF59,
"Select",IF(ISBLANK(X59),(Y59-V59)/Y59,((Y59/X59)-V59)/(Y59/X59)),
"OI &amp; Reflect",IF(ISBLANK(X59),(Y59-(V59-AG59))/Y59,((Y59/X59)-(V59-AG59))/(Y59/X59)),
"OI",IF(ISBLANK(X59),(Y59-V59)/Y59,((Y59/X59)-V59)/(Y59/X59)),
"Scanback",IF(ISBLANK(X59),(Y59-(V59-AE59))/Y59,((Y59/X59)-(V59-AE59))/(Y59/X59)),
""),
"")</f>
        <v/>
      </c>
      <c r="AJ59" s="79" t="str">
        <f>IFERROR(
_xlfn.SWITCH(AG59,
"Select",IF(ISBLANK(Y59),(Z59-W59)/Z59,((Z59/Y59)-W59)/(Z59/Y59)),
"OI &amp; Reflect",IF(ISBLANK(Y59),(Z59-(W59-AH59))/Z59,((Z59/Y59)-(W59-AH59))/(Z59/Y59)),
"OI",IF(ISBLANK(Y59),(Z59-W59)/Z59,((Z59/Y59)-W59)/(Z59/Y59)),
"Scanback",IF(ISBLANK(Y59),(Z59-(W59-AF59))/Z59,((Z59/Y59)-(W59-AF59))/(Z59/Y59)),
""),
"")</f>
        <v/>
      </c>
    </row>
    <row r="60" spans="2:36" ht="22.5" customHeight="1" x14ac:dyDescent="0.3">
      <c r="B60" s="96" t="b">
        <v>1</v>
      </c>
      <c r="C60" s="16"/>
      <c r="D60" s="38" t="str">
        <f>IF(LEN(Vendor!E59)&lt;1,"",Vendor!E59)</f>
        <v/>
      </c>
      <c r="E60" s="39" t="str">
        <f>IF(LEN(Vendor!K59)&lt;1,"",Vendor!K59)</f>
        <v/>
      </c>
      <c r="F60" s="286"/>
      <c r="G60" s="39" t="str">
        <f>IF(LEN(Vendor!N59)&lt;1,"",Vendor!N59)</f>
        <v/>
      </c>
      <c r="H60" s="39" t="str">
        <f>IF(LEN(Vendor!O59)&lt;1,"",Vendor!O59)</f>
        <v/>
      </c>
      <c r="I60" s="39" t="str">
        <f>IF(LEN(Vendor!L59)&lt;1,"",Vendor!L59)</f>
        <v/>
      </c>
      <c r="J60" s="40" t="str">
        <f>IF(LEN(Vendor!M59)&lt;1,"",Vendor!M59)</f>
        <v/>
      </c>
      <c r="K60" s="41" t="str">
        <f>IF(OR(B60=FALSE,LEN(Vendor!AH59)&lt;1),"",Vendor!AH59)</f>
        <v/>
      </c>
      <c r="L60" s="111"/>
      <c r="M60" s="25"/>
      <c r="N60" s="24"/>
      <c r="O60" s="24"/>
      <c r="P60" s="27"/>
      <c r="Q60" s="47"/>
      <c r="R60" s="137" t="s">
        <v>99</v>
      </c>
      <c r="S60" s="28"/>
      <c r="T60" s="23"/>
      <c r="U60" s="26"/>
      <c r="V60" s="103" t="str">
        <f>IF(LEN(Vendor!AE59)&lt;1,"",IF(LEN(U60)&lt;1,Vendor!AE59,Vendor!AE59/(1-U60)))</f>
        <v/>
      </c>
      <c r="W60" s="100" t="str">
        <f>IF(LEN(Vendor!AG59)&lt;1,"",Vendor!AG59)</f>
        <v/>
      </c>
      <c r="X60" s="55"/>
      <c r="Y60" s="87"/>
      <c r="Z60" s="56"/>
      <c r="AA60" s="189"/>
      <c r="AB60" s="190"/>
      <c r="AC60" s="473" t="s">
        <v>99</v>
      </c>
      <c r="AD60" s="476"/>
      <c r="AE60" s="77" t="str">
        <f>IF(LEN(Vendor!AF59)&lt;1,"",Vendor!AF59)</f>
        <v/>
      </c>
      <c r="AF60" s="23" t="s">
        <v>99</v>
      </c>
      <c r="AG60" s="84"/>
      <c r="AH60" s="80" t="str">
        <f>IFERROR(
_xlfn.SWITCH(AF60,
"Select","",
"OI &amp; Reflect",((V60-AG60)-(Vendor!AE59-AE60))/(V60-AG60),
"OI",(V60-(Vendor!AE59-AE60))/(V60),
"Scanback",""),"")</f>
        <v/>
      </c>
      <c r="AI60" s="79" t="str">
        <f>IFERROR(
_xlfn.SWITCH(AF60,
"Select",IF(ISBLANK(X60),(Y60-V60)/Y60,((Y60/X60)-V60)/(Y60/X60)),
"OI &amp; Reflect",IF(ISBLANK(X60),(Y60-(V60-AG60))/Y60,((Y60/X60)-(V60-AG60))/(Y60/X60)),
"OI",IF(ISBLANK(X60),(Y60-V60)/Y60,((Y60/X60)-V60)/(Y60/X60)),
"Scanback",IF(ISBLANK(X60),(Y60-(V60-AE60))/Y60,((Y60/X60)-(V60-AE60))/(Y60/X60)),
""),
"")</f>
        <v/>
      </c>
      <c r="AJ60" s="79" t="str">
        <f>IFERROR(
_xlfn.SWITCH(AG60,
"Select",IF(ISBLANK(Y60),(Z60-W60)/Z60,((Z60/Y60)-W60)/(Z60/Y60)),
"OI &amp; Reflect",IF(ISBLANK(Y60),(Z60-(W60-AH60))/Z60,((Z60/Y60)-(W60-AH60))/(Z60/Y60)),
"OI",IF(ISBLANK(Y60),(Z60-W60)/Z60,((Z60/Y60)-W60)/(Z60/Y60)),
"Scanback",IF(ISBLANK(Y60),(Z60-(W60-AF60))/Z60,((Z60/Y60)-(W60-AF60))/(Z60/Y60)),
""),
"")</f>
        <v/>
      </c>
    </row>
    <row r="61" spans="2:36" ht="22.5" customHeight="1" x14ac:dyDescent="0.3">
      <c r="B61" s="96" t="b">
        <v>1</v>
      </c>
      <c r="C61" s="16"/>
      <c r="D61" s="38" t="str">
        <f>IF(LEN(Vendor!E60)&lt;1,"",Vendor!E60)</f>
        <v/>
      </c>
      <c r="E61" s="39" t="str">
        <f>IF(LEN(Vendor!K60)&lt;1,"",Vendor!K60)</f>
        <v/>
      </c>
      <c r="F61" s="286"/>
      <c r="G61" s="39" t="str">
        <f>IF(LEN(Vendor!N60)&lt;1,"",Vendor!N60)</f>
        <v/>
      </c>
      <c r="H61" s="39" t="str">
        <f>IF(LEN(Vendor!O60)&lt;1,"",Vendor!O60)</f>
        <v/>
      </c>
      <c r="I61" s="39" t="str">
        <f>IF(LEN(Vendor!L60)&lt;1,"",Vendor!L60)</f>
        <v/>
      </c>
      <c r="J61" s="40" t="str">
        <f>IF(LEN(Vendor!M60)&lt;1,"",Vendor!M60)</f>
        <v/>
      </c>
      <c r="K61" s="41" t="str">
        <f>IF(OR(B61=FALSE,LEN(Vendor!AH60)&lt;1),"",Vendor!AH60)</f>
        <v/>
      </c>
      <c r="L61" s="111"/>
      <c r="M61" s="25"/>
      <c r="N61" s="24"/>
      <c r="O61" s="24"/>
      <c r="P61" s="27"/>
      <c r="Q61" s="47"/>
      <c r="R61" s="137" t="s">
        <v>99</v>
      </c>
      <c r="S61" s="28"/>
      <c r="T61" s="23"/>
      <c r="U61" s="26"/>
      <c r="V61" s="103" t="str">
        <f>IF(LEN(Vendor!AE60)&lt;1,"",IF(LEN(U61)&lt;1,Vendor!AE60,Vendor!AE60/(1-U61)))</f>
        <v/>
      </c>
      <c r="W61" s="100" t="str">
        <f>IF(LEN(Vendor!AG60)&lt;1,"",Vendor!AG60)</f>
        <v/>
      </c>
      <c r="X61" s="55"/>
      <c r="Y61" s="87"/>
      <c r="Z61" s="56"/>
      <c r="AA61" s="189"/>
      <c r="AB61" s="190"/>
      <c r="AC61" s="164" t="s">
        <v>99</v>
      </c>
      <c r="AD61" s="476"/>
      <c r="AE61" s="77" t="str">
        <f>IF(LEN(Vendor!AF60)&lt;1,"",Vendor!AF60)</f>
        <v/>
      </c>
      <c r="AF61" s="23" t="s">
        <v>99</v>
      </c>
      <c r="AG61" s="84"/>
      <c r="AH61" s="80" t="str">
        <f>IFERROR(
_xlfn.SWITCH(AF61,
"Select","",
"OI &amp; Reflect",((V61-AG61)-(Vendor!AE60-AE61))/(V61-AG61),
"OI",(V61-(Vendor!AE60-AE61))/(V61),
"Scanback",""),"")</f>
        <v/>
      </c>
      <c r="AI61" s="79" t="str">
        <f>IFERROR(
_xlfn.SWITCH(AF61,
"Select",IF(ISBLANK(X61),(Y61-V61)/Y61,((Y61/X61)-V61)/(Y61/X61)),
"OI &amp; Reflect",IF(ISBLANK(X61),(Y61-(V61-AG61))/Y61,((Y61/X61)-(V61-AG61))/(Y61/X61)),
"OI",IF(ISBLANK(X61),(Y61-V61)/Y61,((Y61/X61)-V61)/(Y61/X61)),
"Scanback",IF(ISBLANK(X61),(Y61-(V61-AE61))/Y61,((Y61/X61)-(V61-AE61))/(Y61/X61)),
""),
"")</f>
        <v/>
      </c>
      <c r="AJ61" s="79" t="str">
        <f>IFERROR(
_xlfn.SWITCH(AG61,
"Select",IF(ISBLANK(Y61),(Z61-W61)/Z61,((Z61/Y61)-W61)/(Z61/Y61)),
"OI &amp; Reflect",IF(ISBLANK(Y61),(Z61-(W61-AH61))/Z61,((Z61/Y61)-(W61-AH61))/(Z61/Y61)),
"OI",IF(ISBLANK(Y61),(Z61-W61)/Z61,((Z61/Y61)-W61)/(Z61/Y61)),
"Scanback",IF(ISBLANK(Y61),(Z61-(W61-AF61))/Z61,((Z61/Y61)-(W61-AF61))/(Z61/Y61)),
""),
"")</f>
        <v/>
      </c>
    </row>
    <row r="62" spans="2:36" ht="22.5" customHeight="1" x14ac:dyDescent="0.3">
      <c r="B62" s="96" t="b">
        <v>1</v>
      </c>
      <c r="C62" s="16"/>
      <c r="D62" s="38" t="str">
        <f>IF(LEN(Vendor!E61)&lt;1,"",Vendor!E61)</f>
        <v/>
      </c>
      <c r="E62" s="39" t="str">
        <f>IF(LEN(Vendor!K61)&lt;1,"",Vendor!K61)</f>
        <v/>
      </c>
      <c r="F62" s="286"/>
      <c r="G62" s="39" t="str">
        <f>IF(LEN(Vendor!N61)&lt;1,"",Vendor!N61)</f>
        <v/>
      </c>
      <c r="H62" s="39" t="str">
        <f>IF(LEN(Vendor!O61)&lt;1,"",Vendor!O61)</f>
        <v/>
      </c>
      <c r="I62" s="39" t="str">
        <f>IF(LEN(Vendor!L61)&lt;1,"",Vendor!L61)</f>
        <v/>
      </c>
      <c r="J62" s="40" t="str">
        <f>IF(LEN(Vendor!M61)&lt;1,"",Vendor!M61)</f>
        <v/>
      </c>
      <c r="K62" s="41" t="str">
        <f>IF(OR(B62=FALSE,LEN(Vendor!AH61)&lt;1),"",Vendor!AH61)</f>
        <v/>
      </c>
      <c r="L62" s="111"/>
      <c r="M62" s="25"/>
      <c r="N62" s="24"/>
      <c r="O62" s="24"/>
      <c r="P62" s="27"/>
      <c r="Q62" s="47"/>
      <c r="R62" s="137" t="s">
        <v>99</v>
      </c>
      <c r="S62" s="28"/>
      <c r="T62" s="23"/>
      <c r="U62" s="26"/>
      <c r="V62" s="103" t="str">
        <f>IF(LEN(Vendor!AE61)&lt;1,"",IF(LEN(U62)&lt;1,Vendor!AE61,Vendor!AE61/(1-U62)))</f>
        <v/>
      </c>
      <c r="W62" s="100" t="str">
        <f>IF(LEN(Vendor!AG61)&lt;1,"",Vendor!AG61)</f>
        <v/>
      </c>
      <c r="X62" s="55"/>
      <c r="Y62" s="87"/>
      <c r="Z62" s="56"/>
      <c r="AA62" s="189"/>
      <c r="AB62" s="190"/>
      <c r="AC62" s="473" t="s">
        <v>99</v>
      </c>
      <c r="AD62" s="476"/>
      <c r="AE62" s="77" t="str">
        <f>IF(LEN(Vendor!AF61)&lt;1,"",Vendor!AF61)</f>
        <v/>
      </c>
      <c r="AF62" s="23" t="s">
        <v>99</v>
      </c>
      <c r="AG62" s="84"/>
      <c r="AH62" s="80" t="str">
        <f>IFERROR(
_xlfn.SWITCH(AF62,
"Select","",
"OI &amp; Reflect",((V62-AG62)-(Vendor!AE61-AE62))/(V62-AG62),
"OI",(V62-(Vendor!AE61-AE62))/(V62),
"Scanback",""),"")</f>
        <v/>
      </c>
      <c r="AI62" s="79" t="str">
        <f>IFERROR(
_xlfn.SWITCH(AF62,
"Select",IF(ISBLANK(X62),(Y62-V62)/Y62,((Y62/X62)-V62)/(Y62/X62)),
"OI &amp; Reflect",IF(ISBLANK(X62),(Y62-(V62-AG62))/Y62,((Y62/X62)-(V62-AG62))/(Y62/X62)),
"OI",IF(ISBLANK(X62),(Y62-V62)/Y62,((Y62/X62)-V62)/(Y62/X62)),
"Scanback",IF(ISBLANK(X62),(Y62-(V62-AE62))/Y62,((Y62/X62)-(V62-AE62))/(Y62/X62)),
""),
"")</f>
        <v/>
      </c>
      <c r="AJ62" s="79" t="str">
        <f>IFERROR(
_xlfn.SWITCH(AG62,
"Select",IF(ISBLANK(Y62),(Z62-W62)/Z62,((Z62/Y62)-W62)/(Z62/Y62)),
"OI &amp; Reflect",IF(ISBLANK(Y62),(Z62-(W62-AH62))/Z62,((Z62/Y62)-(W62-AH62))/(Z62/Y62)),
"OI",IF(ISBLANK(Y62),(Z62-W62)/Z62,((Z62/Y62)-W62)/(Z62/Y62)),
"Scanback",IF(ISBLANK(Y62),(Z62-(W62-AF62))/Z62,((Z62/Y62)-(W62-AF62))/(Z62/Y62)),
""),
"")</f>
        <v/>
      </c>
    </row>
    <row r="63" spans="2:36" ht="22.5" customHeight="1" x14ac:dyDescent="0.3">
      <c r="B63" s="96" t="b">
        <v>1</v>
      </c>
      <c r="C63" s="16"/>
      <c r="D63" s="38" t="str">
        <f>IF(LEN(Vendor!E62)&lt;1,"",Vendor!E62)</f>
        <v/>
      </c>
      <c r="E63" s="39" t="str">
        <f>IF(LEN(Vendor!K62)&lt;1,"",Vendor!K62)</f>
        <v/>
      </c>
      <c r="F63" s="286"/>
      <c r="G63" s="39" t="str">
        <f>IF(LEN(Vendor!N62)&lt;1,"",Vendor!N62)</f>
        <v/>
      </c>
      <c r="H63" s="39" t="str">
        <f>IF(LEN(Vendor!O62)&lt;1,"",Vendor!O62)</f>
        <v/>
      </c>
      <c r="I63" s="39" t="str">
        <f>IF(LEN(Vendor!L62)&lt;1,"",Vendor!L62)</f>
        <v/>
      </c>
      <c r="J63" s="40" t="str">
        <f>IF(LEN(Vendor!M62)&lt;1,"",Vendor!M62)</f>
        <v/>
      </c>
      <c r="K63" s="41" t="str">
        <f>IF(OR(B63=FALSE,LEN(Vendor!AH62)&lt;1),"",Vendor!AH62)</f>
        <v/>
      </c>
      <c r="L63" s="111"/>
      <c r="M63" s="25"/>
      <c r="N63" s="24"/>
      <c r="O63" s="24"/>
      <c r="P63" s="27"/>
      <c r="Q63" s="47"/>
      <c r="R63" s="137" t="s">
        <v>99</v>
      </c>
      <c r="S63" s="28"/>
      <c r="T63" s="23"/>
      <c r="U63" s="26"/>
      <c r="V63" s="103" t="str">
        <f>IF(LEN(Vendor!AE62)&lt;1,"",IF(LEN(U63)&lt;1,Vendor!AE62,Vendor!AE62/(1-U63)))</f>
        <v/>
      </c>
      <c r="W63" s="100" t="str">
        <f>IF(LEN(Vendor!AG62)&lt;1,"",Vendor!AG62)</f>
        <v/>
      </c>
      <c r="X63" s="55"/>
      <c r="Y63" s="87"/>
      <c r="Z63" s="56"/>
      <c r="AA63" s="189"/>
      <c r="AB63" s="190"/>
      <c r="AC63" s="164" t="s">
        <v>99</v>
      </c>
      <c r="AD63" s="476"/>
      <c r="AE63" s="77" t="str">
        <f>IF(LEN(Vendor!AF62)&lt;1,"",Vendor!AF62)</f>
        <v/>
      </c>
      <c r="AF63" s="23" t="s">
        <v>99</v>
      </c>
      <c r="AG63" s="84"/>
      <c r="AH63" s="80" t="str">
        <f>IFERROR(
_xlfn.SWITCH(AF63,
"Select","",
"OI &amp; Reflect",((V63-AG63)-(Vendor!AE62-AE63))/(V63-AG63),
"OI",(V63-(Vendor!AE62-AE63))/(V63),
"Scanback",""),"")</f>
        <v/>
      </c>
      <c r="AI63" s="79" t="str">
        <f>IFERROR(
_xlfn.SWITCH(AF63,
"Select",IF(ISBLANK(X63),(Y63-V63)/Y63,((Y63/X63)-V63)/(Y63/X63)),
"OI &amp; Reflect",IF(ISBLANK(X63),(Y63-(V63-AG63))/Y63,((Y63/X63)-(V63-AG63))/(Y63/X63)),
"OI",IF(ISBLANK(X63),(Y63-V63)/Y63,((Y63/X63)-V63)/(Y63/X63)),
"Scanback",IF(ISBLANK(X63),(Y63-(V63-AE63))/Y63,((Y63/X63)-(V63-AE63))/(Y63/X63)),
""),
"")</f>
        <v/>
      </c>
      <c r="AJ63" s="79" t="str">
        <f>IFERROR(
_xlfn.SWITCH(AG63,
"Select",IF(ISBLANK(Y63),(Z63-W63)/Z63,((Z63/Y63)-W63)/(Z63/Y63)),
"OI &amp; Reflect",IF(ISBLANK(Y63),(Z63-(W63-AH63))/Z63,((Z63/Y63)-(W63-AH63))/(Z63/Y63)),
"OI",IF(ISBLANK(Y63),(Z63-W63)/Z63,((Z63/Y63)-W63)/(Z63/Y63)),
"Scanback",IF(ISBLANK(Y63),(Z63-(W63-AF63))/Z63,((Z63/Y63)-(W63-AF63))/(Z63/Y63)),
""),
"")</f>
        <v/>
      </c>
    </row>
    <row r="64" spans="2:36" ht="22.5" customHeight="1" x14ac:dyDescent="0.3">
      <c r="B64" s="96" t="b">
        <v>1</v>
      </c>
      <c r="C64" s="16"/>
      <c r="D64" s="38" t="str">
        <f>IF(LEN(Vendor!E63)&lt;1,"",Vendor!E63)</f>
        <v/>
      </c>
      <c r="E64" s="39" t="str">
        <f>IF(LEN(Vendor!K63)&lt;1,"",Vendor!K63)</f>
        <v/>
      </c>
      <c r="F64" s="286"/>
      <c r="G64" s="39" t="str">
        <f>IF(LEN(Vendor!N63)&lt;1,"",Vendor!N63)</f>
        <v/>
      </c>
      <c r="H64" s="39" t="str">
        <f>IF(LEN(Vendor!O63)&lt;1,"",Vendor!O63)</f>
        <v/>
      </c>
      <c r="I64" s="39" t="str">
        <f>IF(LEN(Vendor!L63)&lt;1,"",Vendor!L63)</f>
        <v/>
      </c>
      <c r="J64" s="40" t="str">
        <f>IF(LEN(Vendor!M63)&lt;1,"",Vendor!M63)</f>
        <v/>
      </c>
      <c r="K64" s="41" t="str">
        <f>IF(OR(B64=FALSE,LEN(Vendor!AH63)&lt;1),"",Vendor!AH63)</f>
        <v/>
      </c>
      <c r="L64" s="111"/>
      <c r="M64" s="25"/>
      <c r="N64" s="24"/>
      <c r="O64" s="24"/>
      <c r="P64" s="27"/>
      <c r="Q64" s="47"/>
      <c r="R64" s="137" t="s">
        <v>99</v>
      </c>
      <c r="S64" s="28"/>
      <c r="T64" s="23"/>
      <c r="U64" s="26"/>
      <c r="V64" s="103" t="str">
        <f>IF(LEN(Vendor!AE63)&lt;1,"",IF(LEN(U64)&lt;1,Vendor!AE63,Vendor!AE63/(1-U64)))</f>
        <v/>
      </c>
      <c r="W64" s="100" t="str">
        <f>IF(LEN(Vendor!AG63)&lt;1,"",Vendor!AG63)</f>
        <v/>
      </c>
      <c r="X64" s="55"/>
      <c r="Y64" s="87"/>
      <c r="Z64" s="56"/>
      <c r="AA64" s="189"/>
      <c r="AB64" s="190"/>
      <c r="AC64" s="473" t="s">
        <v>99</v>
      </c>
      <c r="AD64" s="476"/>
      <c r="AE64" s="77" t="str">
        <f>IF(LEN(Vendor!AF63)&lt;1,"",Vendor!AF63)</f>
        <v/>
      </c>
      <c r="AF64" s="23" t="s">
        <v>99</v>
      </c>
      <c r="AG64" s="84"/>
      <c r="AH64" s="80" t="str">
        <f>IFERROR(
_xlfn.SWITCH(AF64,
"Select","",
"OI &amp; Reflect",((V64-AG64)-(Vendor!AE63-AE64))/(V64-AG64),
"OI",(V64-(Vendor!AE63-AE64))/(V64),
"Scanback",""),"")</f>
        <v/>
      </c>
      <c r="AI64" s="79" t="str">
        <f>IFERROR(
_xlfn.SWITCH(AF64,
"Select",IF(ISBLANK(X64),(Y64-V64)/Y64,((Y64/X64)-V64)/(Y64/X64)),
"OI &amp; Reflect",IF(ISBLANK(X64),(Y64-(V64-AG64))/Y64,((Y64/X64)-(V64-AG64))/(Y64/X64)),
"OI",IF(ISBLANK(X64),(Y64-V64)/Y64,((Y64/X64)-V64)/(Y64/X64)),
"Scanback",IF(ISBLANK(X64),(Y64-(V64-AE64))/Y64,((Y64/X64)-(V64-AE64))/(Y64/X64)),
""),
"")</f>
        <v/>
      </c>
      <c r="AJ64" s="79" t="str">
        <f>IFERROR(
_xlfn.SWITCH(AG64,
"Select",IF(ISBLANK(Y64),(Z64-W64)/Z64,((Z64/Y64)-W64)/(Z64/Y64)),
"OI &amp; Reflect",IF(ISBLANK(Y64),(Z64-(W64-AH64))/Z64,((Z64/Y64)-(W64-AH64))/(Z64/Y64)),
"OI",IF(ISBLANK(Y64),(Z64-W64)/Z64,((Z64/Y64)-W64)/(Z64/Y64)),
"Scanback",IF(ISBLANK(Y64),(Z64-(W64-AF64))/Z64,((Z64/Y64)-(W64-AF64))/(Z64/Y64)),
""),
"")</f>
        <v/>
      </c>
    </row>
    <row r="65" spans="2:36" ht="22.5" customHeight="1" x14ac:dyDescent="0.3">
      <c r="B65" s="96" t="b">
        <v>1</v>
      </c>
      <c r="C65" s="16"/>
      <c r="D65" s="38" t="str">
        <f>IF(LEN(Vendor!E64)&lt;1,"",Vendor!E64)</f>
        <v/>
      </c>
      <c r="E65" s="39" t="str">
        <f>IF(LEN(Vendor!K64)&lt;1,"",Vendor!K64)</f>
        <v/>
      </c>
      <c r="F65" s="286"/>
      <c r="G65" s="39" t="str">
        <f>IF(LEN(Vendor!N64)&lt;1,"",Vendor!N64)</f>
        <v/>
      </c>
      <c r="H65" s="39" t="str">
        <f>IF(LEN(Vendor!O64)&lt;1,"",Vendor!O64)</f>
        <v/>
      </c>
      <c r="I65" s="39" t="str">
        <f>IF(LEN(Vendor!L64)&lt;1,"",Vendor!L64)</f>
        <v/>
      </c>
      <c r="J65" s="40" t="str">
        <f>IF(LEN(Vendor!M64)&lt;1,"",Vendor!M64)</f>
        <v/>
      </c>
      <c r="K65" s="41" t="str">
        <f>IF(OR(B65=FALSE,LEN(Vendor!AH64)&lt;1),"",Vendor!AH64)</f>
        <v/>
      </c>
      <c r="L65" s="111"/>
      <c r="M65" s="25"/>
      <c r="N65" s="24"/>
      <c r="O65" s="24"/>
      <c r="P65" s="27"/>
      <c r="Q65" s="47"/>
      <c r="R65" s="137" t="s">
        <v>99</v>
      </c>
      <c r="S65" s="28"/>
      <c r="T65" s="23"/>
      <c r="U65" s="26"/>
      <c r="V65" s="103" t="str">
        <f>IF(LEN(Vendor!AE64)&lt;1,"",IF(LEN(U65)&lt;1,Vendor!AE64,Vendor!AE64/(1-U65)))</f>
        <v/>
      </c>
      <c r="W65" s="100" t="str">
        <f>IF(LEN(Vendor!AG64)&lt;1,"",Vendor!AG64)</f>
        <v/>
      </c>
      <c r="X65" s="55"/>
      <c r="Y65" s="87"/>
      <c r="Z65" s="56"/>
      <c r="AA65" s="189"/>
      <c r="AB65" s="190"/>
      <c r="AC65" s="164" t="s">
        <v>99</v>
      </c>
      <c r="AD65" s="476"/>
      <c r="AE65" s="77" t="str">
        <f>IF(LEN(Vendor!AF64)&lt;1,"",Vendor!AF64)</f>
        <v/>
      </c>
      <c r="AF65" s="23" t="s">
        <v>99</v>
      </c>
      <c r="AG65" s="84"/>
      <c r="AH65" s="80" t="str">
        <f>IFERROR(
_xlfn.SWITCH(AF65,
"Select","",
"OI &amp; Reflect",((V65-AG65)-(Vendor!AE64-AE65))/(V65-AG65),
"OI",(V65-(Vendor!AE64-AE65))/(V65),
"Scanback",""),"")</f>
        <v/>
      </c>
      <c r="AI65" s="79" t="str">
        <f>IFERROR(
_xlfn.SWITCH(AF65,
"Select",IF(ISBLANK(X65),(Y65-V65)/Y65,((Y65/X65)-V65)/(Y65/X65)),
"OI &amp; Reflect",IF(ISBLANK(X65),(Y65-(V65-AG65))/Y65,((Y65/X65)-(V65-AG65))/(Y65/X65)),
"OI",IF(ISBLANK(X65),(Y65-V65)/Y65,((Y65/X65)-V65)/(Y65/X65)),
"Scanback",IF(ISBLANK(X65),(Y65-(V65-AE65))/Y65,((Y65/X65)-(V65-AE65))/(Y65/X65)),
""),
"")</f>
        <v/>
      </c>
      <c r="AJ65" s="79" t="str">
        <f>IFERROR(
_xlfn.SWITCH(AG65,
"Select",IF(ISBLANK(Y65),(Z65-W65)/Z65,((Z65/Y65)-W65)/(Z65/Y65)),
"OI &amp; Reflect",IF(ISBLANK(Y65),(Z65-(W65-AH65))/Z65,((Z65/Y65)-(W65-AH65))/(Z65/Y65)),
"OI",IF(ISBLANK(Y65),(Z65-W65)/Z65,((Z65/Y65)-W65)/(Z65/Y65)),
"Scanback",IF(ISBLANK(Y65),(Z65-(W65-AF65))/Z65,((Z65/Y65)-(W65-AF65))/(Z65/Y65)),
""),
"")</f>
        <v/>
      </c>
    </row>
    <row r="66" spans="2:36" ht="22.5" customHeight="1" x14ac:dyDescent="0.3">
      <c r="B66" s="96" t="b">
        <v>1</v>
      </c>
      <c r="C66" s="16"/>
      <c r="D66" s="38" t="str">
        <f>IF(LEN(Vendor!E65)&lt;1,"",Vendor!E65)</f>
        <v/>
      </c>
      <c r="E66" s="39" t="str">
        <f>IF(LEN(Vendor!K65)&lt;1,"",Vendor!K65)</f>
        <v/>
      </c>
      <c r="F66" s="286"/>
      <c r="G66" s="39" t="str">
        <f>IF(LEN(Vendor!N65)&lt;1,"",Vendor!N65)</f>
        <v/>
      </c>
      <c r="H66" s="39" t="str">
        <f>IF(LEN(Vendor!O65)&lt;1,"",Vendor!O65)</f>
        <v/>
      </c>
      <c r="I66" s="39" t="str">
        <f>IF(LEN(Vendor!L65)&lt;1,"",Vendor!L65)</f>
        <v/>
      </c>
      <c r="J66" s="40" t="str">
        <f>IF(LEN(Vendor!M65)&lt;1,"",Vendor!M65)</f>
        <v/>
      </c>
      <c r="K66" s="41" t="str">
        <f>IF(OR(B66=FALSE,LEN(Vendor!AH65)&lt;1),"",Vendor!AH65)</f>
        <v/>
      </c>
      <c r="L66" s="111"/>
      <c r="M66" s="25"/>
      <c r="N66" s="24"/>
      <c r="O66" s="24"/>
      <c r="P66" s="27"/>
      <c r="Q66" s="47"/>
      <c r="R66" s="137" t="s">
        <v>99</v>
      </c>
      <c r="S66" s="28"/>
      <c r="T66" s="23"/>
      <c r="U66" s="26"/>
      <c r="V66" s="103" t="str">
        <f>IF(LEN(Vendor!AE65)&lt;1,"",IF(LEN(U66)&lt;1,Vendor!AE65,Vendor!AE65/(1-U66)))</f>
        <v/>
      </c>
      <c r="W66" s="100" t="str">
        <f>IF(LEN(Vendor!AG65)&lt;1,"",Vendor!AG65)</f>
        <v/>
      </c>
      <c r="X66" s="55"/>
      <c r="Y66" s="87"/>
      <c r="Z66" s="56"/>
      <c r="AA66" s="189"/>
      <c r="AB66" s="190"/>
      <c r="AC66" s="473" t="s">
        <v>99</v>
      </c>
      <c r="AD66" s="476"/>
      <c r="AE66" s="77" t="str">
        <f>IF(LEN(Vendor!AF65)&lt;1,"",Vendor!AF65)</f>
        <v/>
      </c>
      <c r="AF66" s="23" t="s">
        <v>99</v>
      </c>
      <c r="AG66" s="84"/>
      <c r="AH66" s="80" t="str">
        <f>IFERROR(
_xlfn.SWITCH(AF66,
"Select","",
"OI &amp; Reflect",((V66-AG66)-(Vendor!AE65-AE66))/(V66-AG66),
"OI",(V66-(Vendor!AE65-AE66))/(V66),
"Scanback",""),"")</f>
        <v/>
      </c>
      <c r="AI66" s="79" t="str">
        <f>IFERROR(
_xlfn.SWITCH(AF66,
"Select",IF(ISBLANK(X66),(Y66-V66)/Y66,((Y66/X66)-V66)/(Y66/X66)),
"OI &amp; Reflect",IF(ISBLANK(X66),(Y66-(V66-AG66))/Y66,((Y66/X66)-(V66-AG66))/(Y66/X66)),
"OI",IF(ISBLANK(X66),(Y66-V66)/Y66,((Y66/X66)-V66)/(Y66/X66)),
"Scanback",IF(ISBLANK(X66),(Y66-(V66-AE66))/Y66,((Y66/X66)-(V66-AE66))/(Y66/X66)),
""),
"")</f>
        <v/>
      </c>
      <c r="AJ66" s="79" t="str">
        <f>IFERROR(
_xlfn.SWITCH(AG66,
"Select",IF(ISBLANK(Y66),(Z66-W66)/Z66,((Z66/Y66)-W66)/(Z66/Y66)),
"OI &amp; Reflect",IF(ISBLANK(Y66),(Z66-(W66-AH66))/Z66,((Z66/Y66)-(W66-AH66))/(Z66/Y66)),
"OI",IF(ISBLANK(Y66),(Z66-W66)/Z66,((Z66/Y66)-W66)/(Z66/Y66)),
"Scanback",IF(ISBLANK(Y66),(Z66-(W66-AF66))/Z66,((Z66/Y66)-(W66-AF66))/(Z66/Y66)),
""),
"")</f>
        <v/>
      </c>
    </row>
    <row r="67" spans="2:36" ht="22.5" customHeight="1" x14ac:dyDescent="0.3">
      <c r="B67" s="96" t="b">
        <v>1</v>
      </c>
      <c r="C67" s="16"/>
      <c r="D67" s="38" t="str">
        <f>IF(LEN(Vendor!E66)&lt;1,"",Vendor!E66)</f>
        <v/>
      </c>
      <c r="E67" s="39" t="str">
        <f>IF(LEN(Vendor!K66)&lt;1,"",Vendor!K66)</f>
        <v/>
      </c>
      <c r="F67" s="286"/>
      <c r="G67" s="39" t="str">
        <f>IF(LEN(Vendor!N66)&lt;1,"",Vendor!N66)</f>
        <v/>
      </c>
      <c r="H67" s="39" t="str">
        <f>IF(LEN(Vendor!O66)&lt;1,"",Vendor!O66)</f>
        <v/>
      </c>
      <c r="I67" s="39" t="str">
        <f>IF(LEN(Vendor!L66)&lt;1,"",Vendor!L66)</f>
        <v/>
      </c>
      <c r="J67" s="40" t="str">
        <f>IF(LEN(Vendor!M66)&lt;1,"",Vendor!M66)</f>
        <v/>
      </c>
      <c r="K67" s="41" t="str">
        <f>IF(OR(B67=FALSE,LEN(Vendor!AH66)&lt;1),"",Vendor!AH66)</f>
        <v/>
      </c>
      <c r="L67" s="111"/>
      <c r="M67" s="25"/>
      <c r="N67" s="24"/>
      <c r="O67" s="24"/>
      <c r="P67" s="27"/>
      <c r="Q67" s="47"/>
      <c r="R67" s="137" t="s">
        <v>99</v>
      </c>
      <c r="S67" s="28"/>
      <c r="T67" s="23"/>
      <c r="U67" s="26"/>
      <c r="V67" s="103" t="str">
        <f>IF(LEN(Vendor!AE66)&lt;1,"",IF(LEN(U67)&lt;1,Vendor!AE66,Vendor!AE66/(1-U67)))</f>
        <v/>
      </c>
      <c r="W67" s="100" t="str">
        <f>IF(LEN(Vendor!AG66)&lt;1,"",Vendor!AG66)</f>
        <v/>
      </c>
      <c r="X67" s="55"/>
      <c r="Y67" s="87"/>
      <c r="Z67" s="56"/>
      <c r="AA67" s="189"/>
      <c r="AB67" s="190"/>
      <c r="AC67" s="164" t="s">
        <v>99</v>
      </c>
      <c r="AD67" s="476"/>
      <c r="AE67" s="77" t="str">
        <f>IF(LEN(Vendor!AF66)&lt;1,"",Vendor!AF66)</f>
        <v/>
      </c>
      <c r="AF67" s="23" t="s">
        <v>99</v>
      </c>
      <c r="AG67" s="84"/>
      <c r="AH67" s="80" t="str">
        <f>IFERROR(
_xlfn.SWITCH(AF67,
"Select","",
"OI &amp; Reflect",((V67-AG67)-(Vendor!AE66-AE67))/(V67-AG67),
"OI",(V67-(Vendor!AE66-AE67))/(V67),
"Scanback",""),"")</f>
        <v/>
      </c>
      <c r="AI67" s="79" t="str">
        <f>IFERROR(
_xlfn.SWITCH(AF67,
"Select",IF(ISBLANK(X67),(Y67-V67)/Y67,((Y67/X67)-V67)/(Y67/X67)),
"OI &amp; Reflect",IF(ISBLANK(X67),(Y67-(V67-AG67))/Y67,((Y67/X67)-(V67-AG67))/(Y67/X67)),
"OI",IF(ISBLANK(X67),(Y67-V67)/Y67,((Y67/X67)-V67)/(Y67/X67)),
"Scanback",IF(ISBLANK(X67),(Y67-(V67-AE67))/Y67,((Y67/X67)-(V67-AE67))/(Y67/X67)),
""),
"")</f>
        <v/>
      </c>
      <c r="AJ67" s="79" t="str">
        <f>IFERROR(
_xlfn.SWITCH(AG67,
"Select",IF(ISBLANK(Y67),(Z67-W67)/Z67,((Z67/Y67)-W67)/(Z67/Y67)),
"OI &amp; Reflect",IF(ISBLANK(Y67),(Z67-(W67-AH67))/Z67,((Z67/Y67)-(W67-AH67))/(Z67/Y67)),
"OI",IF(ISBLANK(Y67),(Z67-W67)/Z67,((Z67/Y67)-W67)/(Z67/Y67)),
"Scanback",IF(ISBLANK(Y67),(Z67-(W67-AF67))/Z67,((Z67/Y67)-(W67-AF67))/(Z67/Y67)),
""),
"")</f>
        <v/>
      </c>
    </row>
    <row r="68" spans="2:36" ht="22.5" customHeight="1" x14ac:dyDescent="0.3">
      <c r="B68" s="96" t="b">
        <v>1</v>
      </c>
      <c r="C68" s="16"/>
      <c r="D68" s="38" t="str">
        <f>IF(LEN(Vendor!E67)&lt;1,"",Vendor!E67)</f>
        <v/>
      </c>
      <c r="E68" s="39" t="str">
        <f>IF(LEN(Vendor!K67)&lt;1,"",Vendor!K67)</f>
        <v/>
      </c>
      <c r="F68" s="286"/>
      <c r="G68" s="39" t="str">
        <f>IF(LEN(Vendor!N67)&lt;1,"",Vendor!N67)</f>
        <v/>
      </c>
      <c r="H68" s="39" t="str">
        <f>IF(LEN(Vendor!O67)&lt;1,"",Vendor!O67)</f>
        <v/>
      </c>
      <c r="I68" s="39" t="str">
        <f>IF(LEN(Vendor!L67)&lt;1,"",Vendor!L67)</f>
        <v/>
      </c>
      <c r="J68" s="40" t="str">
        <f>IF(LEN(Vendor!M67)&lt;1,"",Vendor!M67)</f>
        <v/>
      </c>
      <c r="K68" s="41" t="str">
        <f>IF(OR(B68=FALSE,LEN(Vendor!AH67)&lt;1),"",Vendor!AH67)</f>
        <v/>
      </c>
      <c r="L68" s="111"/>
      <c r="M68" s="25"/>
      <c r="N68" s="24"/>
      <c r="O68" s="24"/>
      <c r="P68" s="27"/>
      <c r="Q68" s="47"/>
      <c r="R68" s="137" t="s">
        <v>99</v>
      </c>
      <c r="S68" s="28"/>
      <c r="T68" s="23"/>
      <c r="U68" s="26"/>
      <c r="V68" s="103" t="str">
        <f>IF(LEN(Vendor!AE67)&lt;1,"",IF(LEN(U68)&lt;1,Vendor!AE67,Vendor!AE67/(1-U68)))</f>
        <v/>
      </c>
      <c r="W68" s="100" t="str">
        <f>IF(LEN(Vendor!AG67)&lt;1,"",Vendor!AG67)</f>
        <v/>
      </c>
      <c r="X68" s="55"/>
      <c r="Y68" s="87"/>
      <c r="Z68" s="56"/>
      <c r="AA68" s="189"/>
      <c r="AB68" s="190"/>
      <c r="AC68" s="473" t="s">
        <v>99</v>
      </c>
      <c r="AD68" s="476"/>
      <c r="AE68" s="77" t="str">
        <f>IF(LEN(Vendor!AF67)&lt;1,"",Vendor!AF67)</f>
        <v/>
      </c>
      <c r="AF68" s="23" t="s">
        <v>99</v>
      </c>
      <c r="AG68" s="84"/>
      <c r="AH68" s="80" t="str">
        <f>IFERROR(
_xlfn.SWITCH(AF68,
"Select","",
"OI &amp; Reflect",((V68-AG68)-(Vendor!AE67-AE68))/(V68-AG68),
"OI",(V68-(Vendor!AE67-AE68))/(V68),
"Scanback",""),"")</f>
        <v/>
      </c>
      <c r="AI68" s="79" t="str">
        <f>IFERROR(
_xlfn.SWITCH(AF68,
"Select",IF(ISBLANK(X68),(Y68-V68)/Y68,((Y68/X68)-V68)/(Y68/X68)),
"OI &amp; Reflect",IF(ISBLANK(X68),(Y68-(V68-AG68))/Y68,((Y68/X68)-(V68-AG68))/(Y68/X68)),
"OI",IF(ISBLANK(X68),(Y68-V68)/Y68,((Y68/X68)-V68)/(Y68/X68)),
"Scanback",IF(ISBLANK(X68),(Y68-(V68-AE68))/Y68,((Y68/X68)-(V68-AE68))/(Y68/X68)),
""),
"")</f>
        <v/>
      </c>
      <c r="AJ68" s="79" t="str">
        <f>IFERROR(
_xlfn.SWITCH(AG68,
"Select",IF(ISBLANK(Y68),(Z68-W68)/Z68,((Z68/Y68)-W68)/(Z68/Y68)),
"OI &amp; Reflect",IF(ISBLANK(Y68),(Z68-(W68-AH68))/Z68,((Z68/Y68)-(W68-AH68))/(Z68/Y68)),
"OI",IF(ISBLANK(Y68),(Z68-W68)/Z68,((Z68/Y68)-W68)/(Z68/Y68)),
"Scanback",IF(ISBLANK(Y68),(Z68-(W68-AF68))/Z68,((Z68/Y68)-(W68-AF68))/(Z68/Y68)),
""),
"")</f>
        <v/>
      </c>
    </row>
    <row r="69" spans="2:36" ht="22.5" customHeight="1" thickBot="1" x14ac:dyDescent="0.35">
      <c r="B69" s="96" t="b">
        <v>1</v>
      </c>
      <c r="C69" s="16"/>
      <c r="D69" s="38" t="str">
        <f>IF(LEN(Vendor!E68)&lt;1,"",Vendor!E68)</f>
        <v/>
      </c>
      <c r="E69" s="39" t="str">
        <f>IF(LEN(Vendor!K68)&lt;1,"",Vendor!K68)</f>
        <v/>
      </c>
      <c r="F69" s="286"/>
      <c r="G69" s="39" t="str">
        <f>IF(LEN(Vendor!N68)&lt;1,"",Vendor!N68)</f>
        <v/>
      </c>
      <c r="H69" s="39" t="str">
        <f>IF(LEN(Vendor!O68)&lt;1,"",Vendor!O68)</f>
        <v/>
      </c>
      <c r="I69" s="107" t="str">
        <f>IF(LEN(Vendor!L68)&lt;1,"",Vendor!L68)</f>
        <v/>
      </c>
      <c r="J69" s="108" t="str">
        <f>IF(LEN(Vendor!M68)&lt;1,"",Vendor!M68)</f>
        <v/>
      </c>
      <c r="K69" s="109" t="str">
        <f>IF(OR(B69=FALSE,LEN(Vendor!AH68)&lt;1),"",Vendor!AH68)</f>
        <v/>
      </c>
      <c r="L69" s="117"/>
      <c r="M69" s="25"/>
      <c r="N69" s="24"/>
      <c r="O69" s="24"/>
      <c r="P69" s="27"/>
      <c r="Q69" s="47"/>
      <c r="R69" s="137" t="s">
        <v>99</v>
      </c>
      <c r="S69" s="28"/>
      <c r="T69" s="23"/>
      <c r="U69" s="26"/>
      <c r="V69" s="103" t="str">
        <f>IF(LEN(Vendor!AE68)&lt;1,"",IF(LEN(U69)&lt;1,Vendor!AE68,Vendor!AE68/(1-U69)))</f>
        <v/>
      </c>
      <c r="W69" s="100" t="str">
        <f>IF(LEN(Vendor!AG68)&lt;1,"",Vendor!AG68)</f>
        <v/>
      </c>
      <c r="X69" s="55"/>
      <c r="Y69" s="87"/>
      <c r="Z69" s="56"/>
      <c r="AA69" s="189"/>
      <c r="AB69" s="190"/>
      <c r="AC69" s="164" t="s">
        <v>99</v>
      </c>
      <c r="AD69" s="477"/>
      <c r="AE69" s="77" t="str">
        <f>IF(LEN(Vendor!AF68)&lt;1,"",Vendor!AF68)</f>
        <v/>
      </c>
      <c r="AF69" s="23" t="s">
        <v>99</v>
      </c>
      <c r="AG69" s="84"/>
      <c r="AH69" s="80" t="str">
        <f>IFERROR(
_xlfn.SWITCH(AF69,
"Select","",
"OI &amp; Reflect",((V69-AG69)-(Vendor!AE68-AE69))/(V69-AG69),
"OI",(V69-(Vendor!AE68-AE69))/(V69),
"Scanback",""),"")</f>
        <v/>
      </c>
      <c r="AI69" s="79" t="str">
        <f>IFERROR(
_xlfn.SWITCH(AF69,
"Select",IF(ISBLANK(X69),(Y69-V69)/Y69,((Y69/X69)-V69)/(Y69/X69)),
"OI &amp; Reflect",IF(ISBLANK(X69),(Y69-(V69-AG69))/Y69,((Y69/X69)-(V69-AG69))/(Y69/X69)),
"OI",IF(ISBLANK(X69),(Y69-V69)/Y69,((Y69/X69)-V69)/(Y69/X69)),
"Scanback",IF(ISBLANK(X69),(Y69-(V69-AE69))/Y69,((Y69/X69)-(V69-AE69))/(Y69/X69)),
""),
"")</f>
        <v/>
      </c>
      <c r="AJ69" s="79" t="str">
        <f>IFERROR(
_xlfn.SWITCH(AG69,
"Select",IF(ISBLANK(Y69),(Z69-W69)/Z69,((Z69/Y69)-W69)/(Z69/Y69)),
"OI &amp; Reflect",IF(ISBLANK(Y69),(Z69-(W69-AH69))/Z69,((Z69/Y69)-(W69-AH69))/(Z69/Y69)),
"OI",IF(ISBLANK(Y69),(Z69-W69)/Z69,((Z69/Y69)-W69)/(Z69/Y69)),
"Scanback",IF(ISBLANK(Y69),(Z69-(W69-AF69))/Z69,((Z69/Y69)-(W69-AF69))/(Z69/Y69)),
""),
"")</f>
        <v/>
      </c>
    </row>
    <row r="70" spans="2:36" ht="18.600000000000001" customHeight="1" thickBot="1" x14ac:dyDescent="0.35">
      <c r="D70" s="1"/>
      <c r="E70" s="1"/>
      <c r="F70" s="1"/>
      <c r="G70" s="1"/>
      <c r="H70" s="1"/>
      <c r="I70" s="382" t="s">
        <v>169</v>
      </c>
      <c r="J70" s="383"/>
      <c r="K70" s="384" t="str">
        <f>IF(SUM(K9:K69)=0,"",SUM(K9:K69))</f>
        <v/>
      </c>
      <c r="L70" s="385"/>
      <c r="M70" s="1"/>
      <c r="N70" s="1"/>
      <c r="O70" s="1"/>
      <c r="P70" s="1"/>
      <c r="Q70" s="1"/>
      <c r="R70" s="1"/>
      <c r="S70" s="1"/>
      <c r="T70" s="1"/>
      <c r="U70" s="1"/>
      <c r="V70" s="1"/>
      <c r="W70" s="1"/>
      <c r="X70" s="105"/>
      <c r="Y70" s="105"/>
      <c r="Z70" s="105"/>
      <c r="AA70" s="105"/>
      <c r="AB70" s="105"/>
      <c r="AC70" s="105"/>
      <c r="AD70" s="105"/>
      <c r="AE70" s="105"/>
      <c r="AF70" s="105"/>
    </row>
  </sheetData>
  <sheetProtection algorithmName="SHA-512" hashValue="ytQC/gTt4THyguHKm9XlZ+b6aBYdZvqXhBcdyVUXGQpPDBQKBHatlgpCs5YAlPjnG8L9IK0ZTqeaA8PE600r9w==" saltValue="v0T+YM673gf27Xh1A+bUYg==" spinCount="100000" sheet="1" objects="1" scenarios="1"/>
  <mergeCells count="53">
    <mergeCell ref="AJ7:AJ8"/>
    <mergeCell ref="AD7:AD8"/>
    <mergeCell ref="F7:F8"/>
    <mergeCell ref="C1:AF1"/>
    <mergeCell ref="C7:C8"/>
    <mergeCell ref="D7:D8"/>
    <mergeCell ref="E7:E8"/>
    <mergeCell ref="G7:G8"/>
    <mergeCell ref="H7:H8"/>
    <mergeCell ref="M5:S6"/>
    <mergeCell ref="AA5:AE6"/>
    <mergeCell ref="U5:Z6"/>
    <mergeCell ref="N7:N8"/>
    <mergeCell ref="O7:O8"/>
    <mergeCell ref="P7:Q7"/>
    <mergeCell ref="M7:M8"/>
    <mergeCell ref="AF7:AF8"/>
    <mergeCell ref="R7:R8"/>
    <mergeCell ref="AI7:AI8"/>
    <mergeCell ref="AE7:AE8"/>
    <mergeCell ref="AG7:AG8"/>
    <mergeCell ref="K7:K8"/>
    <mergeCell ref="L7:L8"/>
    <mergeCell ref="S7:S8"/>
    <mergeCell ref="T7:T8"/>
    <mergeCell ref="U7:U8"/>
    <mergeCell ref="V7:V8"/>
    <mergeCell ref="W7:W8"/>
    <mergeCell ref="AC7:AC8"/>
    <mergeCell ref="AH7:AH8"/>
    <mergeCell ref="AA7:AB7"/>
    <mergeCell ref="I70:J70"/>
    <mergeCell ref="K70:L70"/>
    <mergeCell ref="Y7:Y8"/>
    <mergeCell ref="Z7:Z8"/>
    <mergeCell ref="I7:I8"/>
    <mergeCell ref="J7:J8"/>
    <mergeCell ref="X7:X8"/>
    <mergeCell ref="AE4:AF4"/>
    <mergeCell ref="C2:AF2"/>
    <mergeCell ref="C3:E3"/>
    <mergeCell ref="C4:E4"/>
    <mergeCell ref="J3:L3"/>
    <mergeCell ref="J4:L4"/>
    <mergeCell ref="M3:O3"/>
    <mergeCell ref="M4:O4"/>
    <mergeCell ref="P3:T3"/>
    <mergeCell ref="P4:T4"/>
    <mergeCell ref="U3:Y3"/>
    <mergeCell ref="U4:Y4"/>
    <mergeCell ref="Z3:AC3"/>
    <mergeCell ref="Z4:AC4"/>
    <mergeCell ref="AE3:AF3"/>
  </mergeCells>
  <conditionalFormatting sqref="M9:Q9 S9:U9 X9:Z9 M45:Q69 S45:U69 X45:Z69 AA9:AA69 AC9:AC69 AD9 AD45:AD69">
    <cfRule type="expression" dxfId="61" priority="123">
      <formula>AND($B9,LEN($D9)&gt;0)</formula>
    </cfRule>
  </conditionalFormatting>
  <conditionalFormatting sqref="M9 M45:N69 P45:Q69 S45:U69 X45:Z69 AA9:AA69 AC9:AC69 AD45:AD69">
    <cfRule type="expression" dxfId="60" priority="122" stopIfTrue="1">
      <formula>AND($B9,LEN(M9)&gt;0)</formula>
    </cfRule>
  </conditionalFormatting>
  <conditionalFormatting sqref="N9">
    <cfRule type="expression" dxfId="59" priority="121" stopIfTrue="1">
      <formula>AND($B9,LEN(N9)&gt;0)</formula>
    </cfRule>
  </conditionalFormatting>
  <conditionalFormatting sqref="O9 O45:O69">
    <cfRule type="expression" dxfId="58" priority="120">
      <formula>AND($B9,LEN(O9)&gt;0)</formula>
    </cfRule>
  </conditionalFormatting>
  <conditionalFormatting sqref="P9">
    <cfRule type="expression" dxfId="57" priority="119" stopIfTrue="1">
      <formula>AND($B9,LEN(P9)&gt;0)</formula>
    </cfRule>
  </conditionalFormatting>
  <conditionalFormatting sqref="Q9">
    <cfRule type="expression" dxfId="56" priority="118" stopIfTrue="1">
      <formula>AND($B9,LEN(Q9)&gt;0)</formula>
    </cfRule>
  </conditionalFormatting>
  <conditionalFormatting sqref="S9">
    <cfRule type="expression" dxfId="55" priority="117" stopIfTrue="1">
      <formula>AND($B9,LEN(S9)&gt;0)</formula>
    </cfRule>
  </conditionalFormatting>
  <conditionalFormatting sqref="T9">
    <cfRule type="expression" dxfId="54" priority="116" stopIfTrue="1">
      <formula>AND($B9,LEN(T9)&gt;0)</formula>
    </cfRule>
  </conditionalFormatting>
  <conditionalFormatting sqref="U9">
    <cfRule type="expression" dxfId="53" priority="115" stopIfTrue="1">
      <formula>AND($B9,LEN(U9)&gt;0)</formula>
    </cfRule>
  </conditionalFormatting>
  <conditionalFormatting sqref="X9">
    <cfRule type="expression" dxfId="52" priority="114" stopIfTrue="1">
      <formula>AND($B9,LEN(X9)&gt;0)</formula>
    </cfRule>
  </conditionalFormatting>
  <conditionalFormatting sqref="Y9">
    <cfRule type="expression" dxfId="51" priority="113" stopIfTrue="1">
      <formula>AND($B9,LEN(Y9)&gt;0)</formula>
    </cfRule>
  </conditionalFormatting>
  <conditionalFormatting sqref="Z9">
    <cfRule type="expression" dxfId="50" priority="112" stopIfTrue="1">
      <formula>AND($B9,LEN(Z9)&gt;0)</formula>
    </cfRule>
  </conditionalFormatting>
  <conditionalFormatting sqref="D9:L9 V9:W9 AE9:AF9 AH9:AI43 R9 K9:L44 D44:L69 V44:W69 R44:R69 AE45:AI69">
    <cfRule type="expression" dxfId="49" priority="15">
      <formula>$B9</formula>
    </cfRule>
  </conditionalFormatting>
  <conditionalFormatting sqref="M10:Q43 S10:U43 X10:Z43">
    <cfRule type="expression" dxfId="48" priority="72">
      <formula>AND($B10,LEN($D10)&gt;0)</formula>
    </cfRule>
  </conditionalFormatting>
  <conditionalFormatting sqref="M10:M43">
    <cfRule type="expression" dxfId="47" priority="71" stopIfTrue="1">
      <formula>AND($B10,LEN(M10)&gt;0)</formula>
    </cfRule>
  </conditionalFormatting>
  <conditionalFormatting sqref="N10:N43">
    <cfRule type="expression" dxfId="46" priority="70" stopIfTrue="1">
      <formula>AND($B10,LEN(N10)&gt;0)</formula>
    </cfRule>
  </conditionalFormatting>
  <conditionalFormatting sqref="O10:O43">
    <cfRule type="expression" dxfId="45" priority="69">
      <formula>AND($B10,LEN(O10)&gt;0)</formula>
    </cfRule>
  </conditionalFormatting>
  <conditionalFormatting sqref="P10:P43">
    <cfRule type="expression" dxfId="44" priority="68" stopIfTrue="1">
      <formula>AND($B10,LEN(P10)&gt;0)</formula>
    </cfRule>
  </conditionalFormatting>
  <conditionalFormatting sqref="Q10:Q43">
    <cfRule type="expression" dxfId="43" priority="67" stopIfTrue="1">
      <formula>AND($B10,LEN(Q10)&gt;0)</formula>
    </cfRule>
  </conditionalFormatting>
  <conditionalFormatting sqref="S10:S43">
    <cfRule type="expression" dxfId="42" priority="66" stopIfTrue="1">
      <formula>AND($B10,LEN(S10)&gt;0)</formula>
    </cfRule>
  </conditionalFormatting>
  <conditionalFormatting sqref="T10:T43">
    <cfRule type="expression" dxfId="41" priority="65" stopIfTrue="1">
      <formula>AND($B10,LEN(T10)&gt;0)</formula>
    </cfRule>
  </conditionalFormatting>
  <conditionalFormatting sqref="U10:U43">
    <cfRule type="expression" dxfId="40" priority="64" stopIfTrue="1">
      <formula>AND($B10,LEN(U10)&gt;0)</formula>
    </cfRule>
  </conditionalFormatting>
  <conditionalFormatting sqref="X10:X43">
    <cfRule type="expression" dxfId="39" priority="63" stopIfTrue="1">
      <formula>AND($B10,LEN(X10)&gt;0)</formula>
    </cfRule>
  </conditionalFormatting>
  <conditionalFormatting sqref="Y10:Y43">
    <cfRule type="expression" dxfId="38" priority="62" stopIfTrue="1">
      <formula>AND($B10,LEN(Y10)&gt;0)</formula>
    </cfRule>
  </conditionalFormatting>
  <conditionalFormatting sqref="Z10:Z43">
    <cfRule type="expression" dxfId="37" priority="61" stopIfTrue="1">
      <formula>AND($B10,LEN(Z10)&gt;0)</formula>
    </cfRule>
  </conditionalFormatting>
  <conditionalFormatting sqref="D10:L43 R10:R43 V10:W43 AE10:AG43">
    <cfRule type="expression" dxfId="36" priority="57">
      <formula>$B10</formula>
    </cfRule>
  </conditionalFormatting>
  <conditionalFormatting sqref="M44:Q44 S44:U44 X44:Z44">
    <cfRule type="expression" dxfId="35" priority="51">
      <formula>AND($B44,LEN($D44)&gt;0)</formula>
    </cfRule>
  </conditionalFormatting>
  <conditionalFormatting sqref="M44">
    <cfRule type="expression" dxfId="34" priority="50" stopIfTrue="1">
      <formula>AND($B44,LEN(M44)&gt;0)</formula>
    </cfRule>
  </conditionalFormatting>
  <conditionalFormatting sqref="N44">
    <cfRule type="expression" dxfId="33" priority="49" stopIfTrue="1">
      <formula>AND($B44,LEN(N44)&gt;0)</formula>
    </cfRule>
  </conditionalFormatting>
  <conditionalFormatting sqref="O44">
    <cfRule type="expression" dxfId="32" priority="48">
      <formula>AND($B44,LEN(O44)&gt;0)</formula>
    </cfRule>
  </conditionalFormatting>
  <conditionalFormatting sqref="P44">
    <cfRule type="expression" dxfId="31" priority="47" stopIfTrue="1">
      <formula>AND($B44,LEN(P44)&gt;0)</formula>
    </cfRule>
  </conditionalFormatting>
  <conditionalFormatting sqref="Q44">
    <cfRule type="expression" dxfId="30" priority="46" stopIfTrue="1">
      <formula>AND($B44,LEN(Q44)&gt;0)</formula>
    </cfRule>
  </conditionalFormatting>
  <conditionalFormatting sqref="S44">
    <cfRule type="expression" dxfId="29" priority="45" stopIfTrue="1">
      <formula>AND($B44,LEN(S44)&gt;0)</formula>
    </cfRule>
  </conditionalFormatting>
  <conditionalFormatting sqref="T44">
    <cfRule type="expression" dxfId="28" priority="44" stopIfTrue="1">
      <formula>AND($B44,LEN(T44)&gt;0)</formula>
    </cfRule>
  </conditionalFormatting>
  <conditionalFormatting sqref="U44">
    <cfRule type="expression" dxfId="27" priority="43" stopIfTrue="1">
      <formula>AND($B44,LEN(U44)&gt;0)</formula>
    </cfRule>
  </conditionalFormatting>
  <conditionalFormatting sqref="X44">
    <cfRule type="expression" dxfId="26" priority="42" stopIfTrue="1">
      <formula>AND($B44,LEN(X44)&gt;0)</formula>
    </cfRule>
  </conditionalFormatting>
  <conditionalFormatting sqref="Y44">
    <cfRule type="expression" dxfId="25" priority="41" stopIfTrue="1">
      <formula>AND($B44,LEN(Y44)&gt;0)</formula>
    </cfRule>
  </conditionalFormatting>
  <conditionalFormatting sqref="Z44">
    <cfRule type="expression" dxfId="24" priority="40" stopIfTrue="1">
      <formula>AND($B44,LEN(Z44)&gt;0)</formula>
    </cfRule>
  </conditionalFormatting>
  <conditionalFormatting sqref="AE44:AJ44">
    <cfRule type="expression" dxfId="23" priority="16">
      <formula>$B44</formula>
    </cfRule>
  </conditionalFormatting>
  <conditionalFormatting sqref="D9:K69">
    <cfRule type="expression" dxfId="22" priority="73">
      <formula>LEN($L9)&gt;0</formula>
    </cfRule>
  </conditionalFormatting>
  <conditionalFormatting sqref="C4:L4">
    <cfRule type="expression" dxfId="21" priority="14">
      <formula>LEN(INDIRECT("RC",FALSE))&lt;1</formula>
    </cfRule>
  </conditionalFormatting>
  <conditionalFormatting sqref="AB9 AB45:AB69">
    <cfRule type="expression" dxfId="20" priority="13">
      <formula>AND($B9,LEN($D9)&gt;0)</formula>
    </cfRule>
  </conditionalFormatting>
  <conditionalFormatting sqref="AB45:AB69">
    <cfRule type="expression" dxfId="19" priority="12" stopIfTrue="1">
      <formula>AND($B45,LEN(AB45)&gt;0)</formula>
    </cfRule>
  </conditionalFormatting>
  <conditionalFormatting sqref="AB9">
    <cfRule type="expression" dxfId="18" priority="11" stopIfTrue="1">
      <formula>AND($B9,LEN(AB9)&gt;0)</formula>
    </cfRule>
  </conditionalFormatting>
  <conditionalFormatting sqref="AB10:AB43">
    <cfRule type="expression" dxfId="17" priority="10">
      <formula>AND($B10,LEN($D10)&gt;0)</formula>
    </cfRule>
  </conditionalFormatting>
  <conditionalFormatting sqref="AB10:AB43">
    <cfRule type="expression" dxfId="16" priority="9" stopIfTrue="1">
      <formula>AND($B10,LEN(AB10)&gt;0)</formula>
    </cfRule>
  </conditionalFormatting>
  <conditionalFormatting sqref="AB44">
    <cfRule type="expression" dxfId="15" priority="8">
      <formula>AND($B44,LEN($D44)&gt;0)</formula>
    </cfRule>
  </conditionalFormatting>
  <conditionalFormatting sqref="AB44">
    <cfRule type="expression" dxfId="14" priority="7" stopIfTrue="1">
      <formula>AND($B44,LEN(AB44)&gt;0)</formula>
    </cfRule>
  </conditionalFormatting>
  <conditionalFormatting sqref="AG9">
    <cfRule type="expression" dxfId="13" priority="201" stopIfTrue="1">
      <formula>AND($B9,LEN($AG9)&gt;0)</formula>
    </cfRule>
    <cfRule type="expression" dxfId="12" priority="202">
      <formula>AND($B9,AF9="OI &amp; Reflect",LEN($D9)&gt;0)</formula>
    </cfRule>
  </conditionalFormatting>
  <conditionalFormatting sqref="AJ9:AJ43 AJ45:AJ69">
    <cfRule type="expression" dxfId="11" priority="6">
      <formula>$B9</formula>
    </cfRule>
  </conditionalFormatting>
  <conditionalFormatting sqref="AD9">
    <cfRule type="expression" dxfId="10" priority="5" stopIfTrue="1">
      <formula>AND($B9,LEN(AD9)&gt;0)</formula>
    </cfRule>
  </conditionalFormatting>
  <conditionalFormatting sqref="AD10:AD43">
    <cfRule type="expression" dxfId="9" priority="4">
      <formula>AND($B10,LEN($D10)&gt;0)</formula>
    </cfRule>
  </conditionalFormatting>
  <conditionalFormatting sqref="AD10:AD43">
    <cfRule type="expression" dxfId="8" priority="3" stopIfTrue="1">
      <formula>AND($B10,LEN(AD10)&gt;0)</formula>
    </cfRule>
  </conditionalFormatting>
  <conditionalFormatting sqref="AD44">
    <cfRule type="expression" dxfId="7" priority="2">
      <formula>AND($B44,LEN($D44)&gt;0)</formula>
    </cfRule>
  </conditionalFormatting>
  <conditionalFormatting sqref="AD44">
    <cfRule type="expression" dxfId="6" priority="1" stopIfTrue="1">
      <formula>AND($B44,LEN(AD44)&gt;0)</formula>
    </cfRule>
  </conditionalFormatting>
  <dataValidations count="3">
    <dataValidation type="list" allowBlank="1" showInputMessage="1" showErrorMessage="1" sqref="R9:R69" xr:uid="{6853C954-A780-4AA4-B60E-6A9EBEE09F79}">
      <formula1>$A$1:$A$5</formula1>
    </dataValidation>
    <dataValidation type="list" allowBlank="1" showInputMessage="1" showErrorMessage="1" sqref="AF9:AF69" xr:uid="{07B5987B-4E76-482D-9CC3-8BADC5F451ED}">
      <formula1>$A$6:$A$9</formula1>
    </dataValidation>
    <dataValidation type="list" allowBlank="1" showInputMessage="1" showErrorMessage="1" sqref="AC9:AC69" xr:uid="{67F2449F-ACFA-4801-B3CD-837358E04C62}">
      <formula1>$AH$1:$AH$3</formula1>
    </dataValidation>
  </dataValidations>
  <pageMargins left="0.25" right="0.25" top="0.5" bottom="0.5" header="0.3" footer="0.3"/>
  <pageSetup paperSize="3" fitToWidth="0" fitToHeight="0" orientation="landscape" r:id="rId1"/>
  <headerFooter>
    <oddHeader>&amp;RPage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60960</xdr:colOff>
                    <xdr:row>8</xdr:row>
                    <xdr:rowOff>30480</xdr:rowOff>
                  </from>
                  <to>
                    <xdr:col>2</xdr:col>
                    <xdr:colOff>266700</xdr:colOff>
                    <xdr:row>8</xdr:row>
                    <xdr:rowOff>266700</xdr:rowOff>
                  </to>
                </anchor>
              </controlPr>
            </control>
          </mc:Choice>
        </mc:AlternateContent>
        <mc:AlternateContent xmlns:mc="http://schemas.openxmlformats.org/markup-compatibility/2006">
          <mc:Choice Requires="x14">
            <control shapeId="3122" r:id="rId5" name="Check Box 50">
              <controlPr defaultSize="0" autoFill="0" autoLine="0" autoPict="0">
                <anchor moveWithCells="1">
                  <from>
                    <xdr:col>2</xdr:col>
                    <xdr:colOff>60960</xdr:colOff>
                    <xdr:row>9</xdr:row>
                    <xdr:rowOff>30480</xdr:rowOff>
                  </from>
                  <to>
                    <xdr:col>2</xdr:col>
                    <xdr:colOff>266700</xdr:colOff>
                    <xdr:row>9</xdr:row>
                    <xdr:rowOff>266700</xdr:rowOff>
                  </to>
                </anchor>
              </controlPr>
            </control>
          </mc:Choice>
        </mc:AlternateContent>
        <mc:AlternateContent xmlns:mc="http://schemas.openxmlformats.org/markup-compatibility/2006">
          <mc:Choice Requires="x14">
            <control shapeId="3123" r:id="rId6" name="Check Box 51">
              <controlPr defaultSize="0" autoFill="0" autoLine="0" autoPict="0">
                <anchor moveWithCells="1">
                  <from>
                    <xdr:col>2</xdr:col>
                    <xdr:colOff>60960</xdr:colOff>
                    <xdr:row>10</xdr:row>
                    <xdr:rowOff>30480</xdr:rowOff>
                  </from>
                  <to>
                    <xdr:col>2</xdr:col>
                    <xdr:colOff>266700</xdr:colOff>
                    <xdr:row>10</xdr:row>
                    <xdr:rowOff>266700</xdr:rowOff>
                  </to>
                </anchor>
              </controlPr>
            </control>
          </mc:Choice>
        </mc:AlternateContent>
        <mc:AlternateContent xmlns:mc="http://schemas.openxmlformats.org/markup-compatibility/2006">
          <mc:Choice Requires="x14">
            <control shapeId="3124" r:id="rId7" name="Check Box 52">
              <controlPr defaultSize="0" autoFill="0" autoLine="0" autoPict="0">
                <anchor moveWithCells="1">
                  <from>
                    <xdr:col>2</xdr:col>
                    <xdr:colOff>60960</xdr:colOff>
                    <xdr:row>11</xdr:row>
                    <xdr:rowOff>30480</xdr:rowOff>
                  </from>
                  <to>
                    <xdr:col>2</xdr:col>
                    <xdr:colOff>266700</xdr:colOff>
                    <xdr:row>11</xdr:row>
                    <xdr:rowOff>266700</xdr:rowOff>
                  </to>
                </anchor>
              </controlPr>
            </control>
          </mc:Choice>
        </mc:AlternateContent>
        <mc:AlternateContent xmlns:mc="http://schemas.openxmlformats.org/markup-compatibility/2006">
          <mc:Choice Requires="x14">
            <control shapeId="3125" r:id="rId8" name="Check Box 53">
              <controlPr defaultSize="0" autoFill="0" autoLine="0" autoPict="0">
                <anchor moveWithCells="1">
                  <from>
                    <xdr:col>2</xdr:col>
                    <xdr:colOff>60960</xdr:colOff>
                    <xdr:row>12</xdr:row>
                    <xdr:rowOff>30480</xdr:rowOff>
                  </from>
                  <to>
                    <xdr:col>2</xdr:col>
                    <xdr:colOff>266700</xdr:colOff>
                    <xdr:row>12</xdr:row>
                    <xdr:rowOff>266700</xdr:rowOff>
                  </to>
                </anchor>
              </controlPr>
            </control>
          </mc:Choice>
        </mc:AlternateContent>
        <mc:AlternateContent xmlns:mc="http://schemas.openxmlformats.org/markup-compatibility/2006">
          <mc:Choice Requires="x14">
            <control shapeId="3126" r:id="rId9" name="Check Box 54">
              <controlPr defaultSize="0" autoFill="0" autoLine="0" autoPict="0">
                <anchor moveWithCells="1">
                  <from>
                    <xdr:col>2</xdr:col>
                    <xdr:colOff>60960</xdr:colOff>
                    <xdr:row>13</xdr:row>
                    <xdr:rowOff>30480</xdr:rowOff>
                  </from>
                  <to>
                    <xdr:col>2</xdr:col>
                    <xdr:colOff>266700</xdr:colOff>
                    <xdr:row>13</xdr:row>
                    <xdr:rowOff>266700</xdr:rowOff>
                  </to>
                </anchor>
              </controlPr>
            </control>
          </mc:Choice>
        </mc:AlternateContent>
        <mc:AlternateContent xmlns:mc="http://schemas.openxmlformats.org/markup-compatibility/2006">
          <mc:Choice Requires="x14">
            <control shapeId="3127" r:id="rId10" name="Check Box 55">
              <controlPr defaultSize="0" autoFill="0" autoLine="0" autoPict="0">
                <anchor moveWithCells="1">
                  <from>
                    <xdr:col>2</xdr:col>
                    <xdr:colOff>60960</xdr:colOff>
                    <xdr:row>14</xdr:row>
                    <xdr:rowOff>30480</xdr:rowOff>
                  </from>
                  <to>
                    <xdr:col>2</xdr:col>
                    <xdr:colOff>266700</xdr:colOff>
                    <xdr:row>14</xdr:row>
                    <xdr:rowOff>266700</xdr:rowOff>
                  </to>
                </anchor>
              </controlPr>
            </control>
          </mc:Choice>
        </mc:AlternateContent>
        <mc:AlternateContent xmlns:mc="http://schemas.openxmlformats.org/markup-compatibility/2006">
          <mc:Choice Requires="x14">
            <control shapeId="3128" r:id="rId11" name="Check Box 56">
              <controlPr defaultSize="0" autoFill="0" autoLine="0" autoPict="0">
                <anchor moveWithCells="1">
                  <from>
                    <xdr:col>2</xdr:col>
                    <xdr:colOff>60960</xdr:colOff>
                    <xdr:row>15</xdr:row>
                    <xdr:rowOff>30480</xdr:rowOff>
                  </from>
                  <to>
                    <xdr:col>2</xdr:col>
                    <xdr:colOff>266700</xdr:colOff>
                    <xdr:row>15</xdr:row>
                    <xdr:rowOff>266700</xdr:rowOff>
                  </to>
                </anchor>
              </controlPr>
            </control>
          </mc:Choice>
        </mc:AlternateContent>
        <mc:AlternateContent xmlns:mc="http://schemas.openxmlformats.org/markup-compatibility/2006">
          <mc:Choice Requires="x14">
            <control shapeId="3129" r:id="rId12" name="Check Box 57">
              <controlPr defaultSize="0" autoFill="0" autoLine="0" autoPict="0">
                <anchor moveWithCells="1">
                  <from>
                    <xdr:col>2</xdr:col>
                    <xdr:colOff>60960</xdr:colOff>
                    <xdr:row>16</xdr:row>
                    <xdr:rowOff>30480</xdr:rowOff>
                  </from>
                  <to>
                    <xdr:col>2</xdr:col>
                    <xdr:colOff>266700</xdr:colOff>
                    <xdr:row>16</xdr:row>
                    <xdr:rowOff>266700</xdr:rowOff>
                  </to>
                </anchor>
              </controlPr>
            </control>
          </mc:Choice>
        </mc:AlternateContent>
        <mc:AlternateContent xmlns:mc="http://schemas.openxmlformats.org/markup-compatibility/2006">
          <mc:Choice Requires="x14">
            <control shapeId="3130" r:id="rId13" name="Check Box 58">
              <controlPr defaultSize="0" autoFill="0" autoLine="0" autoPict="0">
                <anchor moveWithCells="1">
                  <from>
                    <xdr:col>2</xdr:col>
                    <xdr:colOff>60960</xdr:colOff>
                    <xdr:row>17</xdr:row>
                    <xdr:rowOff>30480</xdr:rowOff>
                  </from>
                  <to>
                    <xdr:col>2</xdr:col>
                    <xdr:colOff>266700</xdr:colOff>
                    <xdr:row>17</xdr:row>
                    <xdr:rowOff>266700</xdr:rowOff>
                  </to>
                </anchor>
              </controlPr>
            </control>
          </mc:Choice>
        </mc:AlternateContent>
        <mc:AlternateContent xmlns:mc="http://schemas.openxmlformats.org/markup-compatibility/2006">
          <mc:Choice Requires="x14">
            <control shapeId="3131" r:id="rId14" name="Check Box 59">
              <controlPr defaultSize="0" autoFill="0" autoLine="0" autoPict="0">
                <anchor moveWithCells="1">
                  <from>
                    <xdr:col>2</xdr:col>
                    <xdr:colOff>60960</xdr:colOff>
                    <xdr:row>18</xdr:row>
                    <xdr:rowOff>30480</xdr:rowOff>
                  </from>
                  <to>
                    <xdr:col>2</xdr:col>
                    <xdr:colOff>266700</xdr:colOff>
                    <xdr:row>18</xdr:row>
                    <xdr:rowOff>266700</xdr:rowOff>
                  </to>
                </anchor>
              </controlPr>
            </control>
          </mc:Choice>
        </mc:AlternateContent>
        <mc:AlternateContent xmlns:mc="http://schemas.openxmlformats.org/markup-compatibility/2006">
          <mc:Choice Requires="x14">
            <control shapeId="3132" r:id="rId15" name="Check Box 60">
              <controlPr defaultSize="0" autoFill="0" autoLine="0" autoPict="0">
                <anchor moveWithCells="1">
                  <from>
                    <xdr:col>2</xdr:col>
                    <xdr:colOff>60960</xdr:colOff>
                    <xdr:row>19</xdr:row>
                    <xdr:rowOff>30480</xdr:rowOff>
                  </from>
                  <to>
                    <xdr:col>2</xdr:col>
                    <xdr:colOff>266700</xdr:colOff>
                    <xdr:row>19</xdr:row>
                    <xdr:rowOff>266700</xdr:rowOff>
                  </to>
                </anchor>
              </controlPr>
            </control>
          </mc:Choice>
        </mc:AlternateContent>
        <mc:AlternateContent xmlns:mc="http://schemas.openxmlformats.org/markup-compatibility/2006">
          <mc:Choice Requires="x14">
            <control shapeId="3133" r:id="rId16" name="Check Box 61">
              <controlPr defaultSize="0" autoFill="0" autoLine="0" autoPict="0">
                <anchor moveWithCells="1">
                  <from>
                    <xdr:col>2</xdr:col>
                    <xdr:colOff>60960</xdr:colOff>
                    <xdr:row>20</xdr:row>
                    <xdr:rowOff>30480</xdr:rowOff>
                  </from>
                  <to>
                    <xdr:col>2</xdr:col>
                    <xdr:colOff>266700</xdr:colOff>
                    <xdr:row>20</xdr:row>
                    <xdr:rowOff>266700</xdr:rowOff>
                  </to>
                </anchor>
              </controlPr>
            </control>
          </mc:Choice>
        </mc:AlternateContent>
        <mc:AlternateContent xmlns:mc="http://schemas.openxmlformats.org/markup-compatibility/2006">
          <mc:Choice Requires="x14">
            <control shapeId="3134" r:id="rId17" name="Check Box 62">
              <controlPr defaultSize="0" autoFill="0" autoLine="0" autoPict="0">
                <anchor moveWithCells="1">
                  <from>
                    <xdr:col>2</xdr:col>
                    <xdr:colOff>60960</xdr:colOff>
                    <xdr:row>21</xdr:row>
                    <xdr:rowOff>30480</xdr:rowOff>
                  </from>
                  <to>
                    <xdr:col>2</xdr:col>
                    <xdr:colOff>266700</xdr:colOff>
                    <xdr:row>21</xdr:row>
                    <xdr:rowOff>266700</xdr:rowOff>
                  </to>
                </anchor>
              </controlPr>
            </control>
          </mc:Choice>
        </mc:AlternateContent>
        <mc:AlternateContent xmlns:mc="http://schemas.openxmlformats.org/markup-compatibility/2006">
          <mc:Choice Requires="x14">
            <control shapeId="3135" r:id="rId18" name="Check Box 63">
              <controlPr defaultSize="0" autoFill="0" autoLine="0" autoPict="0">
                <anchor moveWithCells="1">
                  <from>
                    <xdr:col>2</xdr:col>
                    <xdr:colOff>60960</xdr:colOff>
                    <xdr:row>22</xdr:row>
                    <xdr:rowOff>30480</xdr:rowOff>
                  </from>
                  <to>
                    <xdr:col>2</xdr:col>
                    <xdr:colOff>266700</xdr:colOff>
                    <xdr:row>22</xdr:row>
                    <xdr:rowOff>266700</xdr:rowOff>
                  </to>
                </anchor>
              </controlPr>
            </control>
          </mc:Choice>
        </mc:AlternateContent>
        <mc:AlternateContent xmlns:mc="http://schemas.openxmlformats.org/markup-compatibility/2006">
          <mc:Choice Requires="x14">
            <control shapeId="3136" r:id="rId19" name="Check Box 64">
              <controlPr defaultSize="0" autoFill="0" autoLine="0" autoPict="0">
                <anchor moveWithCells="1">
                  <from>
                    <xdr:col>2</xdr:col>
                    <xdr:colOff>60960</xdr:colOff>
                    <xdr:row>23</xdr:row>
                    <xdr:rowOff>30480</xdr:rowOff>
                  </from>
                  <to>
                    <xdr:col>2</xdr:col>
                    <xdr:colOff>266700</xdr:colOff>
                    <xdr:row>23</xdr:row>
                    <xdr:rowOff>266700</xdr:rowOff>
                  </to>
                </anchor>
              </controlPr>
            </control>
          </mc:Choice>
        </mc:AlternateContent>
        <mc:AlternateContent xmlns:mc="http://schemas.openxmlformats.org/markup-compatibility/2006">
          <mc:Choice Requires="x14">
            <control shapeId="3137" r:id="rId20" name="Check Box 65">
              <controlPr defaultSize="0" autoFill="0" autoLine="0" autoPict="0">
                <anchor moveWithCells="1">
                  <from>
                    <xdr:col>2</xdr:col>
                    <xdr:colOff>60960</xdr:colOff>
                    <xdr:row>24</xdr:row>
                    <xdr:rowOff>30480</xdr:rowOff>
                  </from>
                  <to>
                    <xdr:col>2</xdr:col>
                    <xdr:colOff>266700</xdr:colOff>
                    <xdr:row>24</xdr:row>
                    <xdr:rowOff>266700</xdr:rowOff>
                  </to>
                </anchor>
              </controlPr>
            </control>
          </mc:Choice>
        </mc:AlternateContent>
        <mc:AlternateContent xmlns:mc="http://schemas.openxmlformats.org/markup-compatibility/2006">
          <mc:Choice Requires="x14">
            <control shapeId="3138" r:id="rId21" name="Check Box 66">
              <controlPr defaultSize="0" autoFill="0" autoLine="0" autoPict="0">
                <anchor moveWithCells="1">
                  <from>
                    <xdr:col>2</xdr:col>
                    <xdr:colOff>60960</xdr:colOff>
                    <xdr:row>25</xdr:row>
                    <xdr:rowOff>30480</xdr:rowOff>
                  </from>
                  <to>
                    <xdr:col>2</xdr:col>
                    <xdr:colOff>266700</xdr:colOff>
                    <xdr:row>25</xdr:row>
                    <xdr:rowOff>266700</xdr:rowOff>
                  </to>
                </anchor>
              </controlPr>
            </control>
          </mc:Choice>
        </mc:AlternateContent>
        <mc:AlternateContent xmlns:mc="http://schemas.openxmlformats.org/markup-compatibility/2006">
          <mc:Choice Requires="x14">
            <control shapeId="3139" r:id="rId22" name="Check Box 67">
              <controlPr defaultSize="0" autoFill="0" autoLine="0" autoPict="0">
                <anchor moveWithCells="1">
                  <from>
                    <xdr:col>2</xdr:col>
                    <xdr:colOff>60960</xdr:colOff>
                    <xdr:row>26</xdr:row>
                    <xdr:rowOff>30480</xdr:rowOff>
                  </from>
                  <to>
                    <xdr:col>2</xdr:col>
                    <xdr:colOff>266700</xdr:colOff>
                    <xdr:row>26</xdr:row>
                    <xdr:rowOff>266700</xdr:rowOff>
                  </to>
                </anchor>
              </controlPr>
            </control>
          </mc:Choice>
        </mc:AlternateContent>
        <mc:AlternateContent xmlns:mc="http://schemas.openxmlformats.org/markup-compatibility/2006">
          <mc:Choice Requires="x14">
            <control shapeId="3140" r:id="rId23" name="Check Box 68">
              <controlPr defaultSize="0" autoFill="0" autoLine="0" autoPict="0">
                <anchor moveWithCells="1">
                  <from>
                    <xdr:col>2</xdr:col>
                    <xdr:colOff>60960</xdr:colOff>
                    <xdr:row>27</xdr:row>
                    <xdr:rowOff>30480</xdr:rowOff>
                  </from>
                  <to>
                    <xdr:col>2</xdr:col>
                    <xdr:colOff>266700</xdr:colOff>
                    <xdr:row>27</xdr:row>
                    <xdr:rowOff>266700</xdr:rowOff>
                  </to>
                </anchor>
              </controlPr>
            </control>
          </mc:Choice>
        </mc:AlternateContent>
        <mc:AlternateContent xmlns:mc="http://schemas.openxmlformats.org/markup-compatibility/2006">
          <mc:Choice Requires="x14">
            <control shapeId="3141" r:id="rId24" name="Check Box 69">
              <controlPr defaultSize="0" autoFill="0" autoLine="0" autoPict="0">
                <anchor moveWithCells="1">
                  <from>
                    <xdr:col>2</xdr:col>
                    <xdr:colOff>60960</xdr:colOff>
                    <xdr:row>28</xdr:row>
                    <xdr:rowOff>30480</xdr:rowOff>
                  </from>
                  <to>
                    <xdr:col>2</xdr:col>
                    <xdr:colOff>266700</xdr:colOff>
                    <xdr:row>28</xdr:row>
                    <xdr:rowOff>266700</xdr:rowOff>
                  </to>
                </anchor>
              </controlPr>
            </control>
          </mc:Choice>
        </mc:AlternateContent>
        <mc:AlternateContent xmlns:mc="http://schemas.openxmlformats.org/markup-compatibility/2006">
          <mc:Choice Requires="x14">
            <control shapeId="3142" r:id="rId25" name="Check Box 70">
              <controlPr defaultSize="0" autoFill="0" autoLine="0" autoPict="0">
                <anchor moveWithCells="1">
                  <from>
                    <xdr:col>2</xdr:col>
                    <xdr:colOff>60960</xdr:colOff>
                    <xdr:row>29</xdr:row>
                    <xdr:rowOff>30480</xdr:rowOff>
                  </from>
                  <to>
                    <xdr:col>2</xdr:col>
                    <xdr:colOff>266700</xdr:colOff>
                    <xdr:row>29</xdr:row>
                    <xdr:rowOff>266700</xdr:rowOff>
                  </to>
                </anchor>
              </controlPr>
            </control>
          </mc:Choice>
        </mc:AlternateContent>
        <mc:AlternateContent xmlns:mc="http://schemas.openxmlformats.org/markup-compatibility/2006">
          <mc:Choice Requires="x14">
            <control shapeId="3143" r:id="rId26" name="Check Box 71">
              <controlPr defaultSize="0" autoFill="0" autoLine="0" autoPict="0">
                <anchor moveWithCells="1">
                  <from>
                    <xdr:col>2</xdr:col>
                    <xdr:colOff>60960</xdr:colOff>
                    <xdr:row>30</xdr:row>
                    <xdr:rowOff>30480</xdr:rowOff>
                  </from>
                  <to>
                    <xdr:col>2</xdr:col>
                    <xdr:colOff>266700</xdr:colOff>
                    <xdr:row>30</xdr:row>
                    <xdr:rowOff>266700</xdr:rowOff>
                  </to>
                </anchor>
              </controlPr>
            </control>
          </mc:Choice>
        </mc:AlternateContent>
        <mc:AlternateContent xmlns:mc="http://schemas.openxmlformats.org/markup-compatibility/2006">
          <mc:Choice Requires="x14">
            <control shapeId="3144" r:id="rId27" name="Check Box 72">
              <controlPr defaultSize="0" autoFill="0" autoLine="0" autoPict="0">
                <anchor moveWithCells="1">
                  <from>
                    <xdr:col>2</xdr:col>
                    <xdr:colOff>60960</xdr:colOff>
                    <xdr:row>31</xdr:row>
                    <xdr:rowOff>30480</xdr:rowOff>
                  </from>
                  <to>
                    <xdr:col>2</xdr:col>
                    <xdr:colOff>266700</xdr:colOff>
                    <xdr:row>31</xdr:row>
                    <xdr:rowOff>266700</xdr:rowOff>
                  </to>
                </anchor>
              </controlPr>
            </control>
          </mc:Choice>
        </mc:AlternateContent>
        <mc:AlternateContent xmlns:mc="http://schemas.openxmlformats.org/markup-compatibility/2006">
          <mc:Choice Requires="x14">
            <control shapeId="3145" r:id="rId28" name="Check Box 73">
              <controlPr defaultSize="0" autoFill="0" autoLine="0" autoPict="0">
                <anchor moveWithCells="1">
                  <from>
                    <xdr:col>2</xdr:col>
                    <xdr:colOff>60960</xdr:colOff>
                    <xdr:row>32</xdr:row>
                    <xdr:rowOff>30480</xdr:rowOff>
                  </from>
                  <to>
                    <xdr:col>2</xdr:col>
                    <xdr:colOff>266700</xdr:colOff>
                    <xdr:row>32</xdr:row>
                    <xdr:rowOff>266700</xdr:rowOff>
                  </to>
                </anchor>
              </controlPr>
            </control>
          </mc:Choice>
        </mc:AlternateContent>
        <mc:AlternateContent xmlns:mc="http://schemas.openxmlformats.org/markup-compatibility/2006">
          <mc:Choice Requires="x14">
            <control shapeId="3146" r:id="rId29" name="Check Box 74">
              <controlPr defaultSize="0" autoFill="0" autoLine="0" autoPict="0">
                <anchor moveWithCells="1">
                  <from>
                    <xdr:col>2</xdr:col>
                    <xdr:colOff>60960</xdr:colOff>
                    <xdr:row>33</xdr:row>
                    <xdr:rowOff>30480</xdr:rowOff>
                  </from>
                  <to>
                    <xdr:col>2</xdr:col>
                    <xdr:colOff>266700</xdr:colOff>
                    <xdr:row>33</xdr:row>
                    <xdr:rowOff>266700</xdr:rowOff>
                  </to>
                </anchor>
              </controlPr>
            </control>
          </mc:Choice>
        </mc:AlternateContent>
        <mc:AlternateContent xmlns:mc="http://schemas.openxmlformats.org/markup-compatibility/2006">
          <mc:Choice Requires="x14">
            <control shapeId="3147" r:id="rId30" name="Check Box 75">
              <controlPr defaultSize="0" autoFill="0" autoLine="0" autoPict="0">
                <anchor moveWithCells="1">
                  <from>
                    <xdr:col>2</xdr:col>
                    <xdr:colOff>60960</xdr:colOff>
                    <xdr:row>34</xdr:row>
                    <xdr:rowOff>30480</xdr:rowOff>
                  </from>
                  <to>
                    <xdr:col>2</xdr:col>
                    <xdr:colOff>266700</xdr:colOff>
                    <xdr:row>34</xdr:row>
                    <xdr:rowOff>266700</xdr:rowOff>
                  </to>
                </anchor>
              </controlPr>
            </control>
          </mc:Choice>
        </mc:AlternateContent>
        <mc:AlternateContent xmlns:mc="http://schemas.openxmlformats.org/markup-compatibility/2006">
          <mc:Choice Requires="x14">
            <control shapeId="3148" r:id="rId31" name="Check Box 76">
              <controlPr defaultSize="0" autoFill="0" autoLine="0" autoPict="0">
                <anchor moveWithCells="1">
                  <from>
                    <xdr:col>2</xdr:col>
                    <xdr:colOff>60960</xdr:colOff>
                    <xdr:row>35</xdr:row>
                    <xdr:rowOff>30480</xdr:rowOff>
                  </from>
                  <to>
                    <xdr:col>2</xdr:col>
                    <xdr:colOff>266700</xdr:colOff>
                    <xdr:row>35</xdr:row>
                    <xdr:rowOff>266700</xdr:rowOff>
                  </to>
                </anchor>
              </controlPr>
            </control>
          </mc:Choice>
        </mc:AlternateContent>
        <mc:AlternateContent xmlns:mc="http://schemas.openxmlformats.org/markup-compatibility/2006">
          <mc:Choice Requires="x14">
            <control shapeId="3149" r:id="rId32" name="Check Box 77">
              <controlPr defaultSize="0" autoFill="0" autoLine="0" autoPict="0">
                <anchor moveWithCells="1">
                  <from>
                    <xdr:col>2</xdr:col>
                    <xdr:colOff>60960</xdr:colOff>
                    <xdr:row>36</xdr:row>
                    <xdr:rowOff>30480</xdr:rowOff>
                  </from>
                  <to>
                    <xdr:col>2</xdr:col>
                    <xdr:colOff>266700</xdr:colOff>
                    <xdr:row>36</xdr:row>
                    <xdr:rowOff>266700</xdr:rowOff>
                  </to>
                </anchor>
              </controlPr>
            </control>
          </mc:Choice>
        </mc:AlternateContent>
        <mc:AlternateContent xmlns:mc="http://schemas.openxmlformats.org/markup-compatibility/2006">
          <mc:Choice Requires="x14">
            <control shapeId="3150" r:id="rId33" name="Check Box 78">
              <controlPr defaultSize="0" autoFill="0" autoLine="0" autoPict="0">
                <anchor moveWithCells="1">
                  <from>
                    <xdr:col>2</xdr:col>
                    <xdr:colOff>60960</xdr:colOff>
                    <xdr:row>37</xdr:row>
                    <xdr:rowOff>30480</xdr:rowOff>
                  </from>
                  <to>
                    <xdr:col>2</xdr:col>
                    <xdr:colOff>266700</xdr:colOff>
                    <xdr:row>37</xdr:row>
                    <xdr:rowOff>266700</xdr:rowOff>
                  </to>
                </anchor>
              </controlPr>
            </control>
          </mc:Choice>
        </mc:AlternateContent>
        <mc:AlternateContent xmlns:mc="http://schemas.openxmlformats.org/markup-compatibility/2006">
          <mc:Choice Requires="x14">
            <control shapeId="3151" r:id="rId34" name="Check Box 79">
              <controlPr defaultSize="0" autoFill="0" autoLine="0" autoPict="0">
                <anchor moveWithCells="1">
                  <from>
                    <xdr:col>2</xdr:col>
                    <xdr:colOff>60960</xdr:colOff>
                    <xdr:row>38</xdr:row>
                    <xdr:rowOff>30480</xdr:rowOff>
                  </from>
                  <to>
                    <xdr:col>2</xdr:col>
                    <xdr:colOff>266700</xdr:colOff>
                    <xdr:row>38</xdr:row>
                    <xdr:rowOff>266700</xdr:rowOff>
                  </to>
                </anchor>
              </controlPr>
            </control>
          </mc:Choice>
        </mc:AlternateContent>
        <mc:AlternateContent xmlns:mc="http://schemas.openxmlformats.org/markup-compatibility/2006">
          <mc:Choice Requires="x14">
            <control shapeId="3152" r:id="rId35" name="Check Box 80">
              <controlPr defaultSize="0" autoFill="0" autoLine="0" autoPict="0">
                <anchor moveWithCells="1">
                  <from>
                    <xdr:col>2</xdr:col>
                    <xdr:colOff>60960</xdr:colOff>
                    <xdr:row>39</xdr:row>
                    <xdr:rowOff>30480</xdr:rowOff>
                  </from>
                  <to>
                    <xdr:col>2</xdr:col>
                    <xdr:colOff>266700</xdr:colOff>
                    <xdr:row>39</xdr:row>
                    <xdr:rowOff>266700</xdr:rowOff>
                  </to>
                </anchor>
              </controlPr>
            </control>
          </mc:Choice>
        </mc:AlternateContent>
        <mc:AlternateContent xmlns:mc="http://schemas.openxmlformats.org/markup-compatibility/2006">
          <mc:Choice Requires="x14">
            <control shapeId="3153" r:id="rId36" name="Check Box 81">
              <controlPr defaultSize="0" autoFill="0" autoLine="0" autoPict="0">
                <anchor moveWithCells="1">
                  <from>
                    <xdr:col>2</xdr:col>
                    <xdr:colOff>60960</xdr:colOff>
                    <xdr:row>40</xdr:row>
                    <xdr:rowOff>30480</xdr:rowOff>
                  </from>
                  <to>
                    <xdr:col>2</xdr:col>
                    <xdr:colOff>266700</xdr:colOff>
                    <xdr:row>40</xdr:row>
                    <xdr:rowOff>266700</xdr:rowOff>
                  </to>
                </anchor>
              </controlPr>
            </control>
          </mc:Choice>
        </mc:AlternateContent>
        <mc:AlternateContent xmlns:mc="http://schemas.openxmlformats.org/markup-compatibility/2006">
          <mc:Choice Requires="x14">
            <control shapeId="3154" r:id="rId37" name="Check Box 82">
              <controlPr defaultSize="0" autoFill="0" autoLine="0" autoPict="0">
                <anchor moveWithCells="1">
                  <from>
                    <xdr:col>2</xdr:col>
                    <xdr:colOff>60960</xdr:colOff>
                    <xdr:row>41</xdr:row>
                    <xdr:rowOff>30480</xdr:rowOff>
                  </from>
                  <to>
                    <xdr:col>2</xdr:col>
                    <xdr:colOff>266700</xdr:colOff>
                    <xdr:row>41</xdr:row>
                    <xdr:rowOff>266700</xdr:rowOff>
                  </to>
                </anchor>
              </controlPr>
            </control>
          </mc:Choice>
        </mc:AlternateContent>
        <mc:AlternateContent xmlns:mc="http://schemas.openxmlformats.org/markup-compatibility/2006">
          <mc:Choice Requires="x14">
            <control shapeId="3155" r:id="rId38" name="Check Box 83">
              <controlPr defaultSize="0" autoFill="0" autoLine="0" autoPict="0">
                <anchor moveWithCells="1">
                  <from>
                    <xdr:col>2</xdr:col>
                    <xdr:colOff>60960</xdr:colOff>
                    <xdr:row>42</xdr:row>
                    <xdr:rowOff>30480</xdr:rowOff>
                  </from>
                  <to>
                    <xdr:col>2</xdr:col>
                    <xdr:colOff>266700</xdr:colOff>
                    <xdr:row>42</xdr:row>
                    <xdr:rowOff>266700</xdr:rowOff>
                  </to>
                </anchor>
              </controlPr>
            </control>
          </mc:Choice>
        </mc:AlternateContent>
        <mc:AlternateContent xmlns:mc="http://schemas.openxmlformats.org/markup-compatibility/2006">
          <mc:Choice Requires="x14">
            <control shapeId="3191" r:id="rId39" name="Check Box 119">
              <controlPr defaultSize="0" autoFill="0" autoLine="0" autoPict="0">
                <anchor moveWithCells="1">
                  <from>
                    <xdr:col>2</xdr:col>
                    <xdr:colOff>60960</xdr:colOff>
                    <xdr:row>43</xdr:row>
                    <xdr:rowOff>30480</xdr:rowOff>
                  </from>
                  <to>
                    <xdr:col>2</xdr:col>
                    <xdr:colOff>266700</xdr:colOff>
                    <xdr:row>43</xdr:row>
                    <xdr:rowOff>266700</xdr:rowOff>
                  </to>
                </anchor>
              </controlPr>
            </control>
          </mc:Choice>
        </mc:AlternateContent>
        <mc:AlternateContent xmlns:mc="http://schemas.openxmlformats.org/markup-compatibility/2006">
          <mc:Choice Requires="x14">
            <control shapeId="3192" r:id="rId40" name="Check Box 120">
              <controlPr defaultSize="0" autoFill="0" autoLine="0" autoPict="0">
                <anchor moveWithCells="1">
                  <from>
                    <xdr:col>2</xdr:col>
                    <xdr:colOff>60960</xdr:colOff>
                    <xdr:row>44</xdr:row>
                    <xdr:rowOff>30480</xdr:rowOff>
                  </from>
                  <to>
                    <xdr:col>2</xdr:col>
                    <xdr:colOff>266700</xdr:colOff>
                    <xdr:row>44</xdr:row>
                    <xdr:rowOff>266700</xdr:rowOff>
                  </to>
                </anchor>
              </controlPr>
            </control>
          </mc:Choice>
        </mc:AlternateContent>
        <mc:AlternateContent xmlns:mc="http://schemas.openxmlformats.org/markup-compatibility/2006">
          <mc:Choice Requires="x14">
            <control shapeId="3193" r:id="rId41" name="Check Box 121">
              <controlPr defaultSize="0" autoFill="0" autoLine="0" autoPict="0">
                <anchor moveWithCells="1">
                  <from>
                    <xdr:col>2</xdr:col>
                    <xdr:colOff>60960</xdr:colOff>
                    <xdr:row>45</xdr:row>
                    <xdr:rowOff>30480</xdr:rowOff>
                  </from>
                  <to>
                    <xdr:col>2</xdr:col>
                    <xdr:colOff>266700</xdr:colOff>
                    <xdr:row>45</xdr:row>
                    <xdr:rowOff>266700</xdr:rowOff>
                  </to>
                </anchor>
              </controlPr>
            </control>
          </mc:Choice>
        </mc:AlternateContent>
        <mc:AlternateContent xmlns:mc="http://schemas.openxmlformats.org/markup-compatibility/2006">
          <mc:Choice Requires="x14">
            <control shapeId="3194" r:id="rId42" name="Check Box 122">
              <controlPr defaultSize="0" autoFill="0" autoLine="0" autoPict="0">
                <anchor moveWithCells="1">
                  <from>
                    <xdr:col>2</xdr:col>
                    <xdr:colOff>60960</xdr:colOff>
                    <xdr:row>46</xdr:row>
                    <xdr:rowOff>30480</xdr:rowOff>
                  </from>
                  <to>
                    <xdr:col>2</xdr:col>
                    <xdr:colOff>266700</xdr:colOff>
                    <xdr:row>46</xdr:row>
                    <xdr:rowOff>266700</xdr:rowOff>
                  </to>
                </anchor>
              </controlPr>
            </control>
          </mc:Choice>
        </mc:AlternateContent>
        <mc:AlternateContent xmlns:mc="http://schemas.openxmlformats.org/markup-compatibility/2006">
          <mc:Choice Requires="x14">
            <control shapeId="3195" r:id="rId43" name="Check Box 123">
              <controlPr defaultSize="0" autoFill="0" autoLine="0" autoPict="0">
                <anchor moveWithCells="1">
                  <from>
                    <xdr:col>2</xdr:col>
                    <xdr:colOff>60960</xdr:colOff>
                    <xdr:row>47</xdr:row>
                    <xdr:rowOff>30480</xdr:rowOff>
                  </from>
                  <to>
                    <xdr:col>2</xdr:col>
                    <xdr:colOff>266700</xdr:colOff>
                    <xdr:row>47</xdr:row>
                    <xdr:rowOff>266700</xdr:rowOff>
                  </to>
                </anchor>
              </controlPr>
            </control>
          </mc:Choice>
        </mc:AlternateContent>
        <mc:AlternateContent xmlns:mc="http://schemas.openxmlformats.org/markup-compatibility/2006">
          <mc:Choice Requires="x14">
            <control shapeId="3196" r:id="rId44" name="Check Box 124">
              <controlPr defaultSize="0" autoFill="0" autoLine="0" autoPict="0">
                <anchor moveWithCells="1">
                  <from>
                    <xdr:col>2</xdr:col>
                    <xdr:colOff>60960</xdr:colOff>
                    <xdr:row>48</xdr:row>
                    <xdr:rowOff>30480</xdr:rowOff>
                  </from>
                  <to>
                    <xdr:col>2</xdr:col>
                    <xdr:colOff>266700</xdr:colOff>
                    <xdr:row>48</xdr:row>
                    <xdr:rowOff>266700</xdr:rowOff>
                  </to>
                </anchor>
              </controlPr>
            </control>
          </mc:Choice>
        </mc:AlternateContent>
        <mc:AlternateContent xmlns:mc="http://schemas.openxmlformats.org/markup-compatibility/2006">
          <mc:Choice Requires="x14">
            <control shapeId="3197" r:id="rId45" name="Check Box 125">
              <controlPr defaultSize="0" autoFill="0" autoLine="0" autoPict="0">
                <anchor moveWithCells="1">
                  <from>
                    <xdr:col>2</xdr:col>
                    <xdr:colOff>60960</xdr:colOff>
                    <xdr:row>49</xdr:row>
                    <xdr:rowOff>30480</xdr:rowOff>
                  </from>
                  <to>
                    <xdr:col>2</xdr:col>
                    <xdr:colOff>266700</xdr:colOff>
                    <xdr:row>49</xdr:row>
                    <xdr:rowOff>266700</xdr:rowOff>
                  </to>
                </anchor>
              </controlPr>
            </control>
          </mc:Choice>
        </mc:AlternateContent>
        <mc:AlternateContent xmlns:mc="http://schemas.openxmlformats.org/markup-compatibility/2006">
          <mc:Choice Requires="x14">
            <control shapeId="3198" r:id="rId46" name="Check Box 126">
              <controlPr defaultSize="0" autoFill="0" autoLine="0" autoPict="0">
                <anchor moveWithCells="1">
                  <from>
                    <xdr:col>2</xdr:col>
                    <xdr:colOff>60960</xdr:colOff>
                    <xdr:row>50</xdr:row>
                    <xdr:rowOff>30480</xdr:rowOff>
                  </from>
                  <to>
                    <xdr:col>2</xdr:col>
                    <xdr:colOff>266700</xdr:colOff>
                    <xdr:row>50</xdr:row>
                    <xdr:rowOff>266700</xdr:rowOff>
                  </to>
                </anchor>
              </controlPr>
            </control>
          </mc:Choice>
        </mc:AlternateContent>
        <mc:AlternateContent xmlns:mc="http://schemas.openxmlformats.org/markup-compatibility/2006">
          <mc:Choice Requires="x14">
            <control shapeId="3199" r:id="rId47" name="Check Box 127">
              <controlPr defaultSize="0" autoFill="0" autoLine="0" autoPict="0">
                <anchor moveWithCells="1">
                  <from>
                    <xdr:col>2</xdr:col>
                    <xdr:colOff>60960</xdr:colOff>
                    <xdr:row>51</xdr:row>
                    <xdr:rowOff>30480</xdr:rowOff>
                  </from>
                  <to>
                    <xdr:col>2</xdr:col>
                    <xdr:colOff>266700</xdr:colOff>
                    <xdr:row>51</xdr:row>
                    <xdr:rowOff>266700</xdr:rowOff>
                  </to>
                </anchor>
              </controlPr>
            </control>
          </mc:Choice>
        </mc:AlternateContent>
        <mc:AlternateContent xmlns:mc="http://schemas.openxmlformats.org/markup-compatibility/2006">
          <mc:Choice Requires="x14">
            <control shapeId="3200" r:id="rId48" name="Check Box 128">
              <controlPr defaultSize="0" autoFill="0" autoLine="0" autoPict="0">
                <anchor moveWithCells="1">
                  <from>
                    <xdr:col>2</xdr:col>
                    <xdr:colOff>60960</xdr:colOff>
                    <xdr:row>52</xdr:row>
                    <xdr:rowOff>30480</xdr:rowOff>
                  </from>
                  <to>
                    <xdr:col>2</xdr:col>
                    <xdr:colOff>266700</xdr:colOff>
                    <xdr:row>52</xdr:row>
                    <xdr:rowOff>266700</xdr:rowOff>
                  </to>
                </anchor>
              </controlPr>
            </control>
          </mc:Choice>
        </mc:AlternateContent>
        <mc:AlternateContent xmlns:mc="http://schemas.openxmlformats.org/markup-compatibility/2006">
          <mc:Choice Requires="x14">
            <control shapeId="3201" r:id="rId49" name="Check Box 129">
              <controlPr defaultSize="0" autoFill="0" autoLine="0" autoPict="0">
                <anchor moveWithCells="1">
                  <from>
                    <xdr:col>2</xdr:col>
                    <xdr:colOff>60960</xdr:colOff>
                    <xdr:row>53</xdr:row>
                    <xdr:rowOff>30480</xdr:rowOff>
                  </from>
                  <to>
                    <xdr:col>2</xdr:col>
                    <xdr:colOff>266700</xdr:colOff>
                    <xdr:row>53</xdr:row>
                    <xdr:rowOff>266700</xdr:rowOff>
                  </to>
                </anchor>
              </controlPr>
            </control>
          </mc:Choice>
        </mc:AlternateContent>
        <mc:AlternateContent xmlns:mc="http://schemas.openxmlformats.org/markup-compatibility/2006">
          <mc:Choice Requires="x14">
            <control shapeId="3202" r:id="rId50" name="Check Box 130">
              <controlPr defaultSize="0" autoFill="0" autoLine="0" autoPict="0">
                <anchor moveWithCells="1">
                  <from>
                    <xdr:col>2</xdr:col>
                    <xdr:colOff>60960</xdr:colOff>
                    <xdr:row>54</xdr:row>
                    <xdr:rowOff>30480</xdr:rowOff>
                  </from>
                  <to>
                    <xdr:col>2</xdr:col>
                    <xdr:colOff>266700</xdr:colOff>
                    <xdr:row>54</xdr:row>
                    <xdr:rowOff>266700</xdr:rowOff>
                  </to>
                </anchor>
              </controlPr>
            </control>
          </mc:Choice>
        </mc:AlternateContent>
        <mc:AlternateContent xmlns:mc="http://schemas.openxmlformats.org/markup-compatibility/2006">
          <mc:Choice Requires="x14">
            <control shapeId="3203" r:id="rId51" name="Check Box 131">
              <controlPr defaultSize="0" autoFill="0" autoLine="0" autoPict="0">
                <anchor moveWithCells="1">
                  <from>
                    <xdr:col>2</xdr:col>
                    <xdr:colOff>60960</xdr:colOff>
                    <xdr:row>55</xdr:row>
                    <xdr:rowOff>30480</xdr:rowOff>
                  </from>
                  <to>
                    <xdr:col>2</xdr:col>
                    <xdr:colOff>266700</xdr:colOff>
                    <xdr:row>55</xdr:row>
                    <xdr:rowOff>266700</xdr:rowOff>
                  </to>
                </anchor>
              </controlPr>
            </control>
          </mc:Choice>
        </mc:AlternateContent>
        <mc:AlternateContent xmlns:mc="http://schemas.openxmlformats.org/markup-compatibility/2006">
          <mc:Choice Requires="x14">
            <control shapeId="3204" r:id="rId52" name="Check Box 132">
              <controlPr defaultSize="0" autoFill="0" autoLine="0" autoPict="0">
                <anchor moveWithCells="1">
                  <from>
                    <xdr:col>2</xdr:col>
                    <xdr:colOff>60960</xdr:colOff>
                    <xdr:row>56</xdr:row>
                    <xdr:rowOff>30480</xdr:rowOff>
                  </from>
                  <to>
                    <xdr:col>2</xdr:col>
                    <xdr:colOff>266700</xdr:colOff>
                    <xdr:row>56</xdr:row>
                    <xdr:rowOff>266700</xdr:rowOff>
                  </to>
                </anchor>
              </controlPr>
            </control>
          </mc:Choice>
        </mc:AlternateContent>
        <mc:AlternateContent xmlns:mc="http://schemas.openxmlformats.org/markup-compatibility/2006">
          <mc:Choice Requires="x14">
            <control shapeId="3205" r:id="rId53" name="Check Box 133">
              <controlPr defaultSize="0" autoFill="0" autoLine="0" autoPict="0">
                <anchor moveWithCells="1">
                  <from>
                    <xdr:col>2</xdr:col>
                    <xdr:colOff>60960</xdr:colOff>
                    <xdr:row>57</xdr:row>
                    <xdr:rowOff>30480</xdr:rowOff>
                  </from>
                  <to>
                    <xdr:col>2</xdr:col>
                    <xdr:colOff>266700</xdr:colOff>
                    <xdr:row>57</xdr:row>
                    <xdr:rowOff>266700</xdr:rowOff>
                  </to>
                </anchor>
              </controlPr>
            </control>
          </mc:Choice>
        </mc:AlternateContent>
        <mc:AlternateContent xmlns:mc="http://schemas.openxmlformats.org/markup-compatibility/2006">
          <mc:Choice Requires="x14">
            <control shapeId="3206" r:id="rId54" name="Check Box 134">
              <controlPr defaultSize="0" autoFill="0" autoLine="0" autoPict="0">
                <anchor moveWithCells="1">
                  <from>
                    <xdr:col>2</xdr:col>
                    <xdr:colOff>60960</xdr:colOff>
                    <xdr:row>58</xdr:row>
                    <xdr:rowOff>30480</xdr:rowOff>
                  </from>
                  <to>
                    <xdr:col>2</xdr:col>
                    <xdr:colOff>266700</xdr:colOff>
                    <xdr:row>58</xdr:row>
                    <xdr:rowOff>266700</xdr:rowOff>
                  </to>
                </anchor>
              </controlPr>
            </control>
          </mc:Choice>
        </mc:AlternateContent>
        <mc:AlternateContent xmlns:mc="http://schemas.openxmlformats.org/markup-compatibility/2006">
          <mc:Choice Requires="x14">
            <control shapeId="3207" r:id="rId55" name="Check Box 135">
              <controlPr defaultSize="0" autoFill="0" autoLine="0" autoPict="0">
                <anchor moveWithCells="1">
                  <from>
                    <xdr:col>2</xdr:col>
                    <xdr:colOff>60960</xdr:colOff>
                    <xdr:row>59</xdr:row>
                    <xdr:rowOff>30480</xdr:rowOff>
                  </from>
                  <to>
                    <xdr:col>2</xdr:col>
                    <xdr:colOff>266700</xdr:colOff>
                    <xdr:row>59</xdr:row>
                    <xdr:rowOff>266700</xdr:rowOff>
                  </to>
                </anchor>
              </controlPr>
            </control>
          </mc:Choice>
        </mc:AlternateContent>
        <mc:AlternateContent xmlns:mc="http://schemas.openxmlformats.org/markup-compatibility/2006">
          <mc:Choice Requires="x14">
            <control shapeId="3208" r:id="rId56" name="Check Box 136">
              <controlPr defaultSize="0" autoFill="0" autoLine="0" autoPict="0">
                <anchor moveWithCells="1">
                  <from>
                    <xdr:col>2</xdr:col>
                    <xdr:colOff>60960</xdr:colOff>
                    <xdr:row>60</xdr:row>
                    <xdr:rowOff>30480</xdr:rowOff>
                  </from>
                  <to>
                    <xdr:col>2</xdr:col>
                    <xdr:colOff>266700</xdr:colOff>
                    <xdr:row>60</xdr:row>
                    <xdr:rowOff>266700</xdr:rowOff>
                  </to>
                </anchor>
              </controlPr>
            </control>
          </mc:Choice>
        </mc:AlternateContent>
        <mc:AlternateContent xmlns:mc="http://schemas.openxmlformats.org/markup-compatibility/2006">
          <mc:Choice Requires="x14">
            <control shapeId="3209" r:id="rId57" name="Check Box 137">
              <controlPr defaultSize="0" autoFill="0" autoLine="0" autoPict="0">
                <anchor moveWithCells="1">
                  <from>
                    <xdr:col>2</xdr:col>
                    <xdr:colOff>60960</xdr:colOff>
                    <xdr:row>61</xdr:row>
                    <xdr:rowOff>30480</xdr:rowOff>
                  </from>
                  <to>
                    <xdr:col>2</xdr:col>
                    <xdr:colOff>266700</xdr:colOff>
                    <xdr:row>61</xdr:row>
                    <xdr:rowOff>266700</xdr:rowOff>
                  </to>
                </anchor>
              </controlPr>
            </control>
          </mc:Choice>
        </mc:AlternateContent>
        <mc:AlternateContent xmlns:mc="http://schemas.openxmlformats.org/markup-compatibility/2006">
          <mc:Choice Requires="x14">
            <control shapeId="3210" r:id="rId58" name="Check Box 138">
              <controlPr defaultSize="0" autoFill="0" autoLine="0" autoPict="0">
                <anchor moveWithCells="1">
                  <from>
                    <xdr:col>2</xdr:col>
                    <xdr:colOff>60960</xdr:colOff>
                    <xdr:row>62</xdr:row>
                    <xdr:rowOff>30480</xdr:rowOff>
                  </from>
                  <to>
                    <xdr:col>2</xdr:col>
                    <xdr:colOff>266700</xdr:colOff>
                    <xdr:row>62</xdr:row>
                    <xdr:rowOff>266700</xdr:rowOff>
                  </to>
                </anchor>
              </controlPr>
            </control>
          </mc:Choice>
        </mc:AlternateContent>
        <mc:AlternateContent xmlns:mc="http://schemas.openxmlformats.org/markup-compatibility/2006">
          <mc:Choice Requires="x14">
            <control shapeId="3211" r:id="rId59" name="Check Box 139">
              <controlPr defaultSize="0" autoFill="0" autoLine="0" autoPict="0">
                <anchor moveWithCells="1">
                  <from>
                    <xdr:col>2</xdr:col>
                    <xdr:colOff>60960</xdr:colOff>
                    <xdr:row>63</xdr:row>
                    <xdr:rowOff>30480</xdr:rowOff>
                  </from>
                  <to>
                    <xdr:col>2</xdr:col>
                    <xdr:colOff>266700</xdr:colOff>
                    <xdr:row>63</xdr:row>
                    <xdr:rowOff>266700</xdr:rowOff>
                  </to>
                </anchor>
              </controlPr>
            </control>
          </mc:Choice>
        </mc:AlternateContent>
        <mc:AlternateContent xmlns:mc="http://schemas.openxmlformats.org/markup-compatibility/2006">
          <mc:Choice Requires="x14">
            <control shapeId="3212" r:id="rId60" name="Check Box 140">
              <controlPr defaultSize="0" autoFill="0" autoLine="0" autoPict="0">
                <anchor moveWithCells="1">
                  <from>
                    <xdr:col>2</xdr:col>
                    <xdr:colOff>60960</xdr:colOff>
                    <xdr:row>64</xdr:row>
                    <xdr:rowOff>30480</xdr:rowOff>
                  </from>
                  <to>
                    <xdr:col>2</xdr:col>
                    <xdr:colOff>266700</xdr:colOff>
                    <xdr:row>64</xdr:row>
                    <xdr:rowOff>266700</xdr:rowOff>
                  </to>
                </anchor>
              </controlPr>
            </control>
          </mc:Choice>
        </mc:AlternateContent>
        <mc:AlternateContent xmlns:mc="http://schemas.openxmlformats.org/markup-compatibility/2006">
          <mc:Choice Requires="x14">
            <control shapeId="3213" r:id="rId61" name="Check Box 141">
              <controlPr defaultSize="0" autoFill="0" autoLine="0" autoPict="0">
                <anchor moveWithCells="1">
                  <from>
                    <xdr:col>2</xdr:col>
                    <xdr:colOff>60960</xdr:colOff>
                    <xdr:row>65</xdr:row>
                    <xdr:rowOff>30480</xdr:rowOff>
                  </from>
                  <to>
                    <xdr:col>2</xdr:col>
                    <xdr:colOff>266700</xdr:colOff>
                    <xdr:row>65</xdr:row>
                    <xdr:rowOff>266700</xdr:rowOff>
                  </to>
                </anchor>
              </controlPr>
            </control>
          </mc:Choice>
        </mc:AlternateContent>
        <mc:AlternateContent xmlns:mc="http://schemas.openxmlformats.org/markup-compatibility/2006">
          <mc:Choice Requires="x14">
            <control shapeId="3214" r:id="rId62" name="Check Box 142">
              <controlPr defaultSize="0" autoFill="0" autoLine="0" autoPict="0">
                <anchor moveWithCells="1">
                  <from>
                    <xdr:col>2</xdr:col>
                    <xdr:colOff>60960</xdr:colOff>
                    <xdr:row>66</xdr:row>
                    <xdr:rowOff>30480</xdr:rowOff>
                  </from>
                  <to>
                    <xdr:col>2</xdr:col>
                    <xdr:colOff>266700</xdr:colOff>
                    <xdr:row>66</xdr:row>
                    <xdr:rowOff>266700</xdr:rowOff>
                  </to>
                </anchor>
              </controlPr>
            </control>
          </mc:Choice>
        </mc:AlternateContent>
        <mc:AlternateContent xmlns:mc="http://schemas.openxmlformats.org/markup-compatibility/2006">
          <mc:Choice Requires="x14">
            <control shapeId="3215" r:id="rId63" name="Check Box 143">
              <controlPr defaultSize="0" autoFill="0" autoLine="0" autoPict="0">
                <anchor moveWithCells="1">
                  <from>
                    <xdr:col>2</xdr:col>
                    <xdr:colOff>60960</xdr:colOff>
                    <xdr:row>67</xdr:row>
                    <xdr:rowOff>30480</xdr:rowOff>
                  </from>
                  <to>
                    <xdr:col>2</xdr:col>
                    <xdr:colOff>266700</xdr:colOff>
                    <xdr:row>67</xdr:row>
                    <xdr:rowOff>266700</xdr:rowOff>
                  </to>
                </anchor>
              </controlPr>
            </control>
          </mc:Choice>
        </mc:AlternateContent>
        <mc:AlternateContent xmlns:mc="http://schemas.openxmlformats.org/markup-compatibility/2006">
          <mc:Choice Requires="x14">
            <control shapeId="3216" r:id="rId64" name="Check Box 144">
              <controlPr defaultSize="0" autoFill="0" autoLine="0" autoPict="0">
                <anchor moveWithCells="1">
                  <from>
                    <xdr:col>2</xdr:col>
                    <xdr:colOff>60960</xdr:colOff>
                    <xdr:row>68</xdr:row>
                    <xdr:rowOff>30480</xdr:rowOff>
                  </from>
                  <to>
                    <xdr:col>2</xdr:col>
                    <xdr:colOff>266700</xdr:colOff>
                    <xdr:row>68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A495-F100-4213-B296-9DD0BD93B34D}">
  <sheetPr codeName="Sheet3"/>
  <dimension ref="A1:AY70"/>
  <sheetViews>
    <sheetView showGridLines="0" showRowColHeaders="0" showRuler="0" zoomScaleNormal="100" workbookViewId="0">
      <selection activeCell="E4" sqref="E4"/>
    </sheetView>
  </sheetViews>
  <sheetFormatPr defaultColWidth="9.109375" defaultRowHeight="17.25" customHeight="1" x14ac:dyDescent="0.3"/>
  <cols>
    <col min="1" max="1" width="10.6640625" style="88" customWidth="1"/>
    <col min="2" max="2" width="3.44140625" style="88" bestFit="1" customWidth="1"/>
    <col min="3" max="9" width="20.6640625" style="88" customWidth="1"/>
    <col min="10" max="11" width="35.6640625" style="88" customWidth="1"/>
    <col min="12" max="24" width="10.6640625" style="88" customWidth="1"/>
    <col min="25" max="33" width="20.6640625" style="88" customWidth="1"/>
    <col min="34" max="34" width="20.6640625" style="91" customWidth="1"/>
    <col min="35" max="35" width="12.6640625" style="91" customWidth="1"/>
    <col min="36" max="37" width="10.6640625" style="91" customWidth="1"/>
    <col min="38" max="40" width="20.6640625" style="91" customWidth="1"/>
    <col min="41" max="42" width="9.6640625" style="91" customWidth="1"/>
    <col min="43" max="16384" width="9.109375" style="91"/>
  </cols>
  <sheetData>
    <row r="1" spans="1:51" ht="18" customHeight="1" x14ac:dyDescent="0.3">
      <c r="A1" s="305" t="s">
        <v>170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1:51" ht="18" customHeight="1" thickBot="1" x14ac:dyDescent="0.35">
      <c r="A2" s="312"/>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row>
    <row r="3" spans="1:51" ht="18" customHeight="1" x14ac:dyDescent="0.3">
      <c r="A3" s="466"/>
      <c r="B3" s="466"/>
      <c r="C3" s="466"/>
      <c r="D3" s="467"/>
      <c r="E3" s="113" t="s">
        <v>105</v>
      </c>
      <c r="F3" s="451" t="s">
        <v>106</v>
      </c>
      <c r="G3" s="451"/>
      <c r="H3" s="451" t="s">
        <v>108</v>
      </c>
      <c r="I3" s="451"/>
      <c r="J3" s="451"/>
      <c r="K3" s="451"/>
      <c r="L3" s="451"/>
      <c r="M3" s="451"/>
      <c r="N3" s="451"/>
      <c r="O3" s="451" t="s">
        <v>109</v>
      </c>
      <c r="P3" s="451"/>
      <c r="Q3" s="451"/>
      <c r="R3" s="451"/>
      <c r="S3" s="451"/>
      <c r="T3" s="451"/>
      <c r="U3" s="451"/>
      <c r="V3" s="451"/>
      <c r="W3" s="451"/>
      <c r="X3" s="451" t="s">
        <v>110</v>
      </c>
      <c r="Y3" s="451"/>
      <c r="Z3" s="451"/>
      <c r="AA3" s="451" t="s">
        <v>111</v>
      </c>
      <c r="AB3" s="451"/>
      <c r="AC3" s="451"/>
      <c r="AD3" s="451"/>
      <c r="AE3" s="451"/>
      <c r="AF3" s="451" t="s">
        <v>87</v>
      </c>
      <c r="AG3" s="451"/>
      <c r="AH3" s="451" t="s">
        <v>91</v>
      </c>
      <c r="AI3" s="451"/>
      <c r="AJ3" s="464"/>
    </row>
    <row r="4" spans="1:51" ht="18" customHeight="1" thickBot="1" x14ac:dyDescent="0.35">
      <c r="A4" s="466"/>
      <c r="B4" s="466"/>
      <c r="C4" s="466"/>
      <c r="D4" s="467"/>
      <c r="E4" s="270" t="str">
        <f>IF(LEN(Vendor!$B$5)&lt;1,"",Vendor!$B$5)</f>
        <v/>
      </c>
      <c r="F4" s="440" t="str">
        <f>IF(LEN(Vendor!$C$5)&lt;1,"",Vendor!$C$5)</f>
        <v/>
      </c>
      <c r="G4" s="440"/>
      <c r="H4" s="440" t="str">
        <f>IF(LEN(Vendor!$K$5)&lt;1,"",Vendor!$K$5)</f>
        <v/>
      </c>
      <c r="I4" s="440"/>
      <c r="J4" s="440"/>
      <c r="K4" s="440"/>
      <c r="L4" s="440"/>
      <c r="M4" s="440"/>
      <c r="N4" s="440"/>
      <c r="O4" s="440" t="str">
        <f>IF(LEN(Vendor!$Q$5)&lt;1,"",Vendor!$Q$5)</f>
        <v/>
      </c>
      <c r="P4" s="440"/>
      <c r="Q4" s="440"/>
      <c r="R4" s="440"/>
      <c r="S4" s="440"/>
      <c r="T4" s="440"/>
      <c r="U4" s="440"/>
      <c r="V4" s="440"/>
      <c r="W4" s="440"/>
      <c r="X4" s="440" t="str">
        <f>IF(LEN(Vendor!$AF$5)&lt;1,"",Vendor!$AF$5)</f>
        <v/>
      </c>
      <c r="Y4" s="440"/>
      <c r="Z4" s="440"/>
      <c r="AA4" s="462" t="str">
        <f>IF(LEN(Vendor!$AI$5)&lt;1,"",Vendor!$AI$5)</f>
        <v/>
      </c>
      <c r="AB4" s="462"/>
      <c r="AC4" s="462"/>
      <c r="AD4" s="462"/>
      <c r="AE4" s="462"/>
      <c r="AF4" s="440" t="str">
        <f>IF(LEN(Merchandising!$G$4)&lt;1,"",Merchandising!$G$4)</f>
        <v/>
      </c>
      <c r="AG4" s="440"/>
      <c r="AH4" s="462" t="str">
        <f>IF(LEN(Merchandising!$J$4)&lt;1,"",Merchandising!$J$4)</f>
        <v/>
      </c>
      <c r="AI4" s="462"/>
      <c r="AJ4" s="463"/>
    </row>
    <row r="5" spans="1:51" ht="10.5" customHeight="1" thickBot="1" x14ac:dyDescent="0.35">
      <c r="A5" s="313"/>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row>
    <row r="6" spans="1:51" ht="18" customHeight="1" x14ac:dyDescent="0.3">
      <c r="A6" s="438" t="s">
        <v>171</v>
      </c>
      <c r="B6" s="449" t="s">
        <v>114</v>
      </c>
      <c r="C6" s="468" t="s">
        <v>160</v>
      </c>
      <c r="D6" s="470" t="s">
        <v>172</v>
      </c>
      <c r="E6" s="468" t="s">
        <v>157</v>
      </c>
      <c r="F6" s="436"/>
      <c r="G6" s="445" t="s">
        <v>22</v>
      </c>
      <c r="H6" s="452" t="s">
        <v>115</v>
      </c>
      <c r="I6" s="452" t="s">
        <v>116</v>
      </c>
      <c r="J6" s="445" t="s">
        <v>192</v>
      </c>
      <c r="K6" s="445" t="s">
        <v>193</v>
      </c>
      <c r="L6" s="445" t="s">
        <v>118</v>
      </c>
      <c r="M6" s="445" t="s">
        <v>119</v>
      </c>
      <c r="N6" s="445" t="s">
        <v>173</v>
      </c>
      <c r="O6" s="445" t="s">
        <v>174</v>
      </c>
      <c r="P6" s="445" t="s">
        <v>175</v>
      </c>
      <c r="Q6" s="447" t="s">
        <v>65</v>
      </c>
      <c r="R6" s="445" t="s">
        <v>120</v>
      </c>
      <c r="S6" s="445" t="s">
        <v>121</v>
      </c>
      <c r="T6" s="445" t="s">
        <v>122</v>
      </c>
      <c r="U6" s="445" t="s">
        <v>123</v>
      </c>
      <c r="V6" s="445" t="s">
        <v>124</v>
      </c>
      <c r="W6" s="445" t="s">
        <v>125</v>
      </c>
      <c r="X6" s="441" t="s">
        <v>42</v>
      </c>
      <c r="Y6" s="456" t="s">
        <v>182</v>
      </c>
      <c r="Z6" s="458" t="s">
        <v>183</v>
      </c>
      <c r="AA6" s="458" t="s">
        <v>184</v>
      </c>
      <c r="AB6" s="458" t="s">
        <v>188</v>
      </c>
      <c r="AC6" s="458" t="s">
        <v>189</v>
      </c>
      <c r="AD6" s="458" t="s">
        <v>191</v>
      </c>
      <c r="AE6" s="458" t="s">
        <v>185</v>
      </c>
      <c r="AF6" s="443" t="s">
        <v>75</v>
      </c>
      <c r="AG6" s="436" t="s">
        <v>44</v>
      </c>
      <c r="AH6" s="436" t="s">
        <v>126</v>
      </c>
      <c r="AI6" s="445" t="s">
        <v>176</v>
      </c>
      <c r="AJ6" s="465" t="s">
        <v>156</v>
      </c>
      <c r="AK6" s="465"/>
      <c r="AL6" s="436" t="s">
        <v>177</v>
      </c>
      <c r="AM6" s="460" t="s">
        <v>56</v>
      </c>
      <c r="AN6" s="438" t="s">
        <v>79</v>
      </c>
      <c r="AO6" s="436" t="s">
        <v>81</v>
      </c>
      <c r="AP6" s="454" t="s">
        <v>159</v>
      </c>
      <c r="AQ6" s="436" t="s">
        <v>166</v>
      </c>
      <c r="AR6" s="436" t="s">
        <v>178</v>
      </c>
      <c r="AS6" s="436" t="s">
        <v>161</v>
      </c>
      <c r="AT6" s="454" t="s">
        <v>194</v>
      </c>
      <c r="AU6" s="400" t="s">
        <v>179</v>
      </c>
      <c r="AV6" s="408" t="s">
        <v>180</v>
      </c>
      <c r="AW6" s="409" t="s">
        <v>181</v>
      </c>
      <c r="AX6" s="410"/>
      <c r="AY6" s="429"/>
    </row>
    <row r="7" spans="1:51" ht="18" customHeight="1" thickBot="1" x14ac:dyDescent="0.35">
      <c r="A7" s="439"/>
      <c r="B7" s="450"/>
      <c r="C7" s="469"/>
      <c r="D7" s="471"/>
      <c r="E7" s="469"/>
      <c r="F7" s="437"/>
      <c r="G7" s="446"/>
      <c r="H7" s="453"/>
      <c r="I7" s="453"/>
      <c r="J7" s="446"/>
      <c r="K7" s="446"/>
      <c r="L7" s="446"/>
      <c r="M7" s="446"/>
      <c r="N7" s="446"/>
      <c r="O7" s="446"/>
      <c r="P7" s="446"/>
      <c r="Q7" s="448"/>
      <c r="R7" s="446"/>
      <c r="S7" s="446"/>
      <c r="T7" s="446"/>
      <c r="U7" s="446"/>
      <c r="V7" s="446"/>
      <c r="W7" s="446"/>
      <c r="X7" s="442"/>
      <c r="Y7" s="457"/>
      <c r="Z7" s="459"/>
      <c r="AA7" s="459"/>
      <c r="AB7" s="459"/>
      <c r="AC7" s="459"/>
      <c r="AD7" s="459"/>
      <c r="AE7" s="459"/>
      <c r="AF7" s="444"/>
      <c r="AG7" s="437"/>
      <c r="AH7" s="437"/>
      <c r="AI7" s="446"/>
      <c r="AJ7" s="68" t="str">
        <f>IF(LEN(Merchandising!H4)&lt;1,"",Merchandising!H4)</f>
        <v/>
      </c>
      <c r="AK7" s="69" t="str">
        <f>IF(LEN(Merchandising!I4)&lt;1,"",Merchandising!I4)</f>
        <v/>
      </c>
      <c r="AL7" s="437"/>
      <c r="AM7" s="461"/>
      <c r="AN7" s="439"/>
      <c r="AO7" s="437"/>
      <c r="AP7" s="455"/>
      <c r="AQ7" s="437"/>
      <c r="AR7" s="437"/>
      <c r="AS7" s="437"/>
      <c r="AT7" s="455"/>
      <c r="AU7" s="401"/>
      <c r="AV7" s="403"/>
      <c r="AW7" s="430"/>
      <c r="AX7" s="431"/>
      <c r="AY7" s="432"/>
    </row>
    <row r="8" spans="1:51" ht="22.5" customHeight="1" thickBot="1" x14ac:dyDescent="0.35">
      <c r="A8" s="191"/>
      <c r="B8" s="192" t="str">
        <f t="shared" ref="B8:B41" si="0">IFERROR(RIGHT(10-RIGHT((IF(LEFT(A8,1)*2&gt;9,LEFT(LEFT(A8,1)*2,1)+RIGHT(LEFT(A8,1)*2,1),LEFT(A8,1)*2))+(LEFT(RIGHT(A8,5),1))+(IF(LEFT(RIGHT(A8,4),1)*2&gt;9,LEFT(LEFT(RIGHT(A8,4),1)*2,1)+RIGHT(LEFT(RIGHT(A8,4),1)*2,1),LEFT(RIGHT(A8,4),1)*2))+(LEFT(RIGHT(A8,3),1))+(IF(LEFT(RIGHT(A8,2),1)*2&gt;9,LEFT(LEFT(RIGHT(A8,2),1)*2,1)+RIGHT(LEFT(RIGHT(A8,2),1)*2,1),LEFT(RIGHT(A8,2),1)*2)),1),1),"")</f>
        <v/>
      </c>
      <c r="C8" s="193"/>
      <c r="D8" s="194"/>
      <c r="E8" s="195" t="str">
        <f>IF(LEN(Merchandising!S9)&lt;1,"",Merchandising!S9)</f>
        <v/>
      </c>
      <c r="F8" s="196" t="str">
        <f>_xlfn.SWITCH(Merchandising!R9,"Select","","New Item","","Replace - Flow","R","Replace - Stop","R","Bonus","B","")</f>
        <v/>
      </c>
      <c r="G8" s="197" t="str">
        <f>IF(LEN(Vendor!E8)&lt;1,"",Vendor!E8)</f>
        <v/>
      </c>
      <c r="H8" s="198" t="str">
        <f>IF(LEN(Vendor!G8)&lt;1,"",Vendor!G8)</f>
        <v/>
      </c>
      <c r="I8" s="198" t="str">
        <f>IF(LEN(Vendor!I8)&lt;1,"",Vendor!I8)</f>
        <v/>
      </c>
      <c r="J8" s="199" t="str">
        <f>IF(LEN(Vendor!K8)&lt;1,"",Vendor!K8)</f>
        <v/>
      </c>
      <c r="K8" s="199" t="str">
        <f>IF(LEN(Merchandising!F9)&lt;1,"",Merchandising!F9)</f>
        <v/>
      </c>
      <c r="L8" s="200" t="str">
        <f>IF(LEN(Vendor!N8)&lt;1,"",Vendor!N8)</f>
        <v/>
      </c>
      <c r="M8" s="199" t="str">
        <f>IF(LEN(Vendor!O8)&lt;1,"",Vendor!O8)</f>
        <v/>
      </c>
      <c r="N8" s="201" t="str">
        <f>IF(LEN(Merchandising!N9)&lt;1,"",Merchandising!N9)</f>
        <v/>
      </c>
      <c r="O8" s="201" t="str">
        <f>IF(LEN(Merchandising!O9)&lt;1,"",Merchandising!O9)</f>
        <v/>
      </c>
      <c r="P8" s="29" t="str">
        <f>IF(LEN(Vendor!L8)&lt;1,"",Vendor!L8)</f>
        <v/>
      </c>
      <c r="Q8" s="29" t="str">
        <f>IF(LEN(Merchandising!M9)&lt;1,"",Merchandising!M9)</f>
        <v/>
      </c>
      <c r="R8" s="223" t="str">
        <f>IF(LEN(Vendor!P8)&lt;1,"",Vendor!P8)</f>
        <v/>
      </c>
      <c r="S8" s="223" t="str">
        <f>IF(LEN(Vendor!Q8)&lt;1,"",Vendor!Q8)</f>
        <v/>
      </c>
      <c r="T8" s="223" t="str">
        <f>IF(LEN(Vendor!R8)&lt;1,"",Vendor!R8)</f>
        <v/>
      </c>
      <c r="U8" s="200" t="str">
        <f>IF(LEN(Vendor!S8)&lt;1,"",Vendor!S8)</f>
        <v/>
      </c>
      <c r="V8" s="199" t="str">
        <f>IF(LEN(Vendor!T8)&lt;1,"",Vendor!T8)</f>
        <v/>
      </c>
      <c r="W8" s="199" t="str">
        <f>IF(LEN(Vendor!U8)&lt;1,"",Vendor!U8)</f>
        <v/>
      </c>
      <c r="X8" s="271" t="str">
        <f>IF(LEN(Vendor!V8)&lt;1,"",Vendor!V8)</f>
        <v/>
      </c>
      <c r="Y8" s="281" t="str">
        <f>IF(LEN(Vendor!W8)&lt;1,"",Vendor!W8)</f>
        <v/>
      </c>
      <c r="Z8" s="225" t="str">
        <f>IF(LEN(Vendor!X8)&lt;1,"",Vendor!X8)</f>
        <v/>
      </c>
      <c r="AA8" s="226" t="str">
        <f>IF(LEN(Vendor!Y8)&lt;1,"",Vendor!Y8)</f>
        <v/>
      </c>
      <c r="AB8" s="227" t="str">
        <f>IF(LEN(Vendor!Z8)&lt;1,"",Vendor!Z8)</f>
        <v/>
      </c>
      <c r="AC8" s="228" t="str">
        <f>IF(LEN(Vendor!AA8)&lt;1,"",Vendor!AA8)</f>
        <v/>
      </c>
      <c r="AD8" s="229" t="str">
        <f>IF(LEN(Vendor!AB8)&lt;1,"",Vendor!AB8)</f>
        <v/>
      </c>
      <c r="AE8" s="199" t="str">
        <f>IF(LEN(Vendor!AC8)&lt;1,"",Vendor!AC8)</f>
        <v/>
      </c>
      <c r="AF8" s="224" t="str">
        <f>IF(LEN(Merchandising!T9)&lt;1,"",Merchandising!T9)</f>
        <v/>
      </c>
      <c r="AG8" s="225" t="str">
        <f>IF(LEN(Vendor!AD8)&lt;1,"",Vendor!AD8)</f>
        <v/>
      </c>
      <c r="AH8" s="226" t="str">
        <f>IF(OR(ISBLANK(P8),ISBLANK(AG8)),"",IFERROR(AG8/P8,""))</f>
        <v/>
      </c>
      <c r="AI8" s="227" t="str">
        <f>IF(LEN(Merchandising!U9)&lt;1,"",Merchandising!U9)</f>
        <v/>
      </c>
      <c r="AJ8" s="228" t="str">
        <f>IF(LEN(Merchandising!P9)&lt;1,"",Merchandising!P9)</f>
        <v/>
      </c>
      <c r="AK8" s="229" t="str">
        <f>IF(LEN(Merchandising!Q9)&lt;1,"",Merchandising!Q9)</f>
        <v/>
      </c>
      <c r="AL8" s="199" t="str">
        <f>IF(LEN(Vendor!AI8)&lt;1,"",Vendor!AI8)</f>
        <v/>
      </c>
      <c r="AM8" s="230" t="str">
        <f>_xlfn.SWITCH(Vendor!AK8,"Select","","No Restriction","N: None","Pallet","P: Pallet","Ti/Layer","T: Ti/Layer")</f>
        <v/>
      </c>
      <c r="AN8" s="231" t="str">
        <f>IF(LEN(Merchandising!X9)&lt;1,"",Merchandising!X9)</f>
        <v/>
      </c>
      <c r="AO8" s="232" t="str">
        <f>IF(LEN(Merchandising!Y9)&lt;1,"",Merchandising!Y9)</f>
        <v/>
      </c>
      <c r="AP8" s="233" t="str">
        <f>IF(LEN(Merchandising!Z9)&lt;1,"",Merchandising!Z9)</f>
        <v/>
      </c>
      <c r="AQ8" s="234" t="str">
        <f>IF(LEN(Merchandising!AA9)&lt;1,"",Merchandising!AA9)</f>
        <v/>
      </c>
      <c r="AR8" s="235" t="str">
        <f>IF(LEN(Merchandising!AB9)&lt;1,"",Merchandising!AB9)</f>
        <v/>
      </c>
      <c r="AS8" s="236" t="str">
        <f>IF(Merchandising!AC9="Select","",Merchandising!AC9)</f>
        <v/>
      </c>
      <c r="AT8" s="472" t="str">
        <f>IF(LEN(Merchandising!AD9)&lt;1,"",Merchandising!AD9)</f>
        <v/>
      </c>
      <c r="AU8" s="237"/>
      <c r="AV8" s="238"/>
      <c r="AW8" s="433"/>
      <c r="AX8" s="434"/>
      <c r="AY8" s="435"/>
    </row>
    <row r="9" spans="1:51" ht="22.5" customHeight="1" thickBot="1" x14ac:dyDescent="0.35">
      <c r="A9" s="202"/>
      <c r="B9" s="203" t="str">
        <f t="shared" si="0"/>
        <v/>
      </c>
      <c r="C9" s="204"/>
      <c r="D9" s="205"/>
      <c r="E9" s="206" t="str">
        <f>IF(LEN(Merchandising!S10)&lt;1,"",Merchandising!S10)</f>
        <v/>
      </c>
      <c r="F9" s="207" t="str">
        <f>_xlfn.SWITCH(Merchandising!R10,"Select","","New Item","","Replace - Flow","R","Replace - Stop","R","Bonus","B","")</f>
        <v/>
      </c>
      <c r="G9" s="208" t="str">
        <f>IF(LEN(Vendor!E9)&lt;1,"",Vendor!E9)</f>
        <v/>
      </c>
      <c r="H9" s="208" t="str">
        <f>IF(LEN(Vendor!G9)&lt;1,"",Vendor!G9)</f>
        <v/>
      </c>
      <c r="I9" s="208" t="str">
        <f>IF(LEN(Vendor!I9)&lt;1,"",Vendor!I9)</f>
        <v/>
      </c>
      <c r="J9" s="209" t="str">
        <f>IF(LEN(Vendor!K9)&lt;1,"",Vendor!K9)</f>
        <v/>
      </c>
      <c r="K9" s="209" t="str">
        <f>IF(LEN(Merchandising!F10)&lt;1,"",Merchandising!F10)</f>
        <v/>
      </c>
      <c r="L9" s="210" t="str">
        <f>IF(LEN(Vendor!N9)&lt;1,"",Vendor!N9)</f>
        <v/>
      </c>
      <c r="M9" s="209" t="str">
        <f>IF(LEN(Vendor!O9)&lt;1,"",Vendor!O9)</f>
        <v/>
      </c>
      <c r="N9" s="211" t="str">
        <f>IF(LEN(Merchandising!N10)&lt;1,"",Merchandising!N10)</f>
        <v/>
      </c>
      <c r="O9" s="211" t="str">
        <f>IF(LEN(Merchandising!O10)&lt;1,"",Merchandising!O10)</f>
        <v/>
      </c>
      <c r="P9" s="30" t="str">
        <f>IF(LEN(Vendor!L9)&lt;1,"",Vendor!L9)</f>
        <v/>
      </c>
      <c r="Q9" s="97" t="str">
        <f>IF(LEN(Merchandising!M10)&lt;1,"",Merchandising!M10)</f>
        <v/>
      </c>
      <c r="R9" s="239" t="str">
        <f>IF(LEN(Vendor!P9)&lt;1,"",Vendor!P9)</f>
        <v/>
      </c>
      <c r="S9" s="239" t="str">
        <f>IF(LEN(Vendor!Q9)&lt;1,"",Vendor!Q9)</f>
        <v/>
      </c>
      <c r="T9" s="239" t="str">
        <f>IF(LEN(Vendor!R9)&lt;1,"",Vendor!R9)</f>
        <v/>
      </c>
      <c r="U9" s="210" t="str">
        <f>IF(LEN(Vendor!S9)&lt;1,"",Vendor!S9)</f>
        <v/>
      </c>
      <c r="V9" s="209" t="str">
        <f>IF(LEN(Vendor!T9)&lt;1,"",Vendor!T9)</f>
        <v/>
      </c>
      <c r="W9" s="209" t="str">
        <f>IF(LEN(Vendor!U9)&lt;1,"",Vendor!U9)</f>
        <v/>
      </c>
      <c r="X9" s="272" t="str">
        <f>IF(LEN(Vendor!V9)&lt;1,"",Vendor!V9)</f>
        <v/>
      </c>
      <c r="Y9" s="282" t="str">
        <f>IF(LEN(Vendor!W9)&lt;1,"",Vendor!W9)</f>
        <v/>
      </c>
      <c r="Z9" s="209" t="str">
        <f>IF(LEN(Vendor!X9)&lt;1,"",Vendor!X9)</f>
        <v/>
      </c>
      <c r="AA9" s="209" t="str">
        <f>IF(LEN(Vendor!X9)&lt;1,"",Vendor!X9)</f>
        <v/>
      </c>
      <c r="AB9" s="209" t="str">
        <f>IF(LEN(Vendor!Z9)&lt;1,"",Vendor!Z9)</f>
        <v/>
      </c>
      <c r="AC9" s="209" t="str">
        <f>IF(LEN(Vendor!AA9)&lt;1,"",Vendor!AA9)</f>
        <v/>
      </c>
      <c r="AD9" s="209" t="str">
        <f>IF(LEN(Vendor!AB9)&lt;1,"",Vendor!AB9)</f>
        <v/>
      </c>
      <c r="AE9" s="209" t="str">
        <f>IF(LEN(Vendor!AC9)&lt;1,"",Vendor!AC9)</f>
        <v/>
      </c>
      <c r="AF9" s="240" t="str">
        <f>IF(LEN(Merchandising!T10)&lt;1,"",Merchandising!T10)</f>
        <v/>
      </c>
      <c r="AG9" s="241" t="str">
        <f>IF(LEN(Vendor!AD9)&lt;1,"",Vendor!AD9)</f>
        <v/>
      </c>
      <c r="AH9" s="242" t="str">
        <f t="shared" ref="AH8:AH39" si="1">IF(OR(ISBLANK(P9),ISBLANK(AG9)),"",IFERROR(AG9/P9,""))</f>
        <v/>
      </c>
      <c r="AI9" s="243" t="str">
        <f>IF(LEN(Merchandising!U10)&lt;1,"",Merchandising!U10)</f>
        <v/>
      </c>
      <c r="AJ9" s="244" t="str">
        <f>IF(LEN(Merchandising!P10)&lt;1,"",Merchandising!P10)</f>
        <v/>
      </c>
      <c r="AK9" s="245" t="str">
        <f>IF(LEN(Merchandising!Q10)&lt;1,"",Merchandising!Q10)</f>
        <v/>
      </c>
      <c r="AL9" s="209" t="str">
        <f>IF(LEN(Vendor!AI9)&lt;1,"",Vendor!AI9)</f>
        <v/>
      </c>
      <c r="AM9" s="246" t="str">
        <f>_xlfn.SWITCH(Vendor!AK9,"Select","","No Restriction","N: None","Pallet","P: Pallet","Ti/Layer","T: Ti/Layer")</f>
        <v/>
      </c>
      <c r="AN9" s="247" t="str">
        <f>IF(LEN(Merchandising!X10)&lt;1,"",Merchandising!X10)</f>
        <v/>
      </c>
      <c r="AO9" s="248" t="str">
        <f>IF(LEN(Merchandising!Y10)&lt;1,"",Merchandising!Y10)</f>
        <v/>
      </c>
      <c r="AP9" s="249" t="str">
        <f>IF(LEN(Merchandising!Z10)&lt;1,"",Merchandising!Z10)</f>
        <v/>
      </c>
      <c r="AQ9" s="250" t="str">
        <f>IF(LEN(Merchandising!AA10)&lt;1,"",Merchandising!AA10)</f>
        <v/>
      </c>
      <c r="AR9" s="251" t="str">
        <f>IF(LEN(Merchandising!AB10)&lt;1,"",Merchandising!AB10)</f>
        <v/>
      </c>
      <c r="AS9" s="252" t="str">
        <f>IF(Merchandising!AC10="Select","",Merchandising!AC10)</f>
        <v/>
      </c>
      <c r="AT9" s="472" t="str">
        <f>IF(LEN(Merchandising!AD10)&lt;1,"",Merchandising!AD10)</f>
        <v/>
      </c>
      <c r="AU9" s="253"/>
      <c r="AV9" s="254"/>
      <c r="AW9" s="423"/>
      <c r="AX9" s="424"/>
      <c r="AY9" s="425"/>
    </row>
    <row r="10" spans="1:51" ht="22.5" customHeight="1" thickBot="1" x14ac:dyDescent="0.35">
      <c r="A10" s="202"/>
      <c r="B10" s="203" t="str">
        <f t="shared" si="0"/>
        <v/>
      </c>
      <c r="C10" s="204"/>
      <c r="D10" s="205"/>
      <c r="E10" s="206" t="str">
        <f>IF(LEN(Merchandising!S11)&lt;1,"",Merchandising!S11)</f>
        <v/>
      </c>
      <c r="F10" s="207" t="str">
        <f>_xlfn.SWITCH(Merchandising!R11,"Select","","New Item","","Replace - Flow","R","Replace - Stop","R","Bonus","B","")</f>
        <v/>
      </c>
      <c r="G10" s="208" t="str">
        <f>IF(LEN(Vendor!E10)&lt;1,"",Vendor!E10)</f>
        <v/>
      </c>
      <c r="H10" s="208" t="str">
        <f>IF(LEN(Vendor!G10)&lt;1,"",Vendor!G10)</f>
        <v/>
      </c>
      <c r="I10" s="208" t="str">
        <f>IF(LEN(Vendor!I10)&lt;1,"",Vendor!I10)</f>
        <v/>
      </c>
      <c r="J10" s="209" t="str">
        <f>IF(LEN(Vendor!K10)&lt;1,"",Vendor!K10)</f>
        <v/>
      </c>
      <c r="K10" s="209" t="str">
        <f>IF(LEN(Merchandising!F11)&lt;1,"",Merchandising!F11)</f>
        <v/>
      </c>
      <c r="L10" s="210" t="str">
        <f>IF(LEN(Vendor!N10)&lt;1,"",Vendor!N10)</f>
        <v/>
      </c>
      <c r="M10" s="209" t="str">
        <f>IF(LEN(Vendor!O10)&lt;1,"",Vendor!O10)</f>
        <v/>
      </c>
      <c r="N10" s="211" t="str">
        <f>IF(LEN(Merchandising!N11)&lt;1,"",Merchandising!N11)</f>
        <v/>
      </c>
      <c r="O10" s="211" t="str">
        <f>IF(LEN(Merchandising!O11)&lt;1,"",Merchandising!O11)</f>
        <v/>
      </c>
      <c r="P10" s="30" t="str">
        <f>IF(LEN(Vendor!L10)&lt;1,"",Vendor!L10)</f>
        <v/>
      </c>
      <c r="Q10" s="30" t="str">
        <f>IF(LEN(Merchandising!M11)&lt;1,"",Merchandising!M11)</f>
        <v/>
      </c>
      <c r="R10" s="239" t="str">
        <f>IF(LEN(Vendor!P10)&lt;1,"",Vendor!P10)</f>
        <v/>
      </c>
      <c r="S10" s="239" t="str">
        <f>IF(LEN(Vendor!Q10)&lt;1,"",Vendor!Q10)</f>
        <v/>
      </c>
      <c r="T10" s="239" t="str">
        <f>IF(LEN(Vendor!R10)&lt;1,"",Vendor!R10)</f>
        <v/>
      </c>
      <c r="U10" s="210" t="str">
        <f>IF(LEN(Vendor!S10)&lt;1,"",Vendor!S10)</f>
        <v/>
      </c>
      <c r="V10" s="209" t="str">
        <f>IF(LEN(Vendor!T10)&lt;1,"",Vendor!T10)</f>
        <v/>
      </c>
      <c r="W10" s="209" t="str">
        <f>IF(LEN(Vendor!U10)&lt;1,"",Vendor!U10)</f>
        <v/>
      </c>
      <c r="X10" s="272" t="str">
        <f>IF(LEN(Vendor!V10)&lt;1,"",Vendor!V10)</f>
        <v/>
      </c>
      <c r="Y10" s="282" t="str">
        <f>IF(LEN(Vendor!W10)&lt;1,"",Vendor!W10)</f>
        <v/>
      </c>
      <c r="Z10" s="209" t="str">
        <f>IF(LEN(Vendor!X10)&lt;1,"",Vendor!X10)</f>
        <v/>
      </c>
      <c r="AA10" s="209" t="str">
        <f>IF(LEN(Vendor!X10)&lt;1,"",Vendor!X10)</f>
        <v/>
      </c>
      <c r="AB10" s="209" t="str">
        <f>IF(LEN(Vendor!Z10)&lt;1,"",Vendor!Z10)</f>
        <v/>
      </c>
      <c r="AC10" s="209" t="str">
        <f>IF(LEN(Vendor!AA10)&lt;1,"",Vendor!AA10)</f>
        <v/>
      </c>
      <c r="AD10" s="209" t="str">
        <f>IF(LEN(Vendor!AB10)&lt;1,"",Vendor!AB10)</f>
        <v/>
      </c>
      <c r="AE10" s="209" t="str">
        <f>IF(LEN(Vendor!AC10)&lt;1,"",Vendor!AC10)</f>
        <v/>
      </c>
      <c r="AF10" s="240" t="str">
        <f>IF(LEN(Merchandising!T11)&lt;1,"",Merchandising!T11)</f>
        <v/>
      </c>
      <c r="AG10" s="241" t="str">
        <f>IF(LEN(Vendor!AD10)&lt;1,"",Vendor!AD10)</f>
        <v/>
      </c>
      <c r="AH10" s="242" t="str">
        <f t="shared" si="1"/>
        <v/>
      </c>
      <c r="AI10" s="243" t="str">
        <f>IF(LEN(Merchandising!U11)&lt;1,"",Merchandising!U11)</f>
        <v/>
      </c>
      <c r="AJ10" s="244" t="str">
        <f>IF(LEN(Merchandising!P11)&lt;1,"",Merchandising!P11)</f>
        <v/>
      </c>
      <c r="AK10" s="245" t="str">
        <f>IF(LEN(Merchandising!Q11)&lt;1,"",Merchandising!Q11)</f>
        <v/>
      </c>
      <c r="AL10" s="209" t="str">
        <f>IF(LEN(Vendor!AI10)&lt;1,"",Vendor!AI10)</f>
        <v/>
      </c>
      <c r="AM10" s="246" t="str">
        <f>_xlfn.SWITCH(Vendor!AK10,"Select","","No Restriction","N: None","Pallet","P: Pallet","Ti/Layer","T: Ti/Layer")</f>
        <v/>
      </c>
      <c r="AN10" s="247" t="str">
        <f>IF(LEN(Merchandising!X11)&lt;1,"",Merchandising!X11)</f>
        <v/>
      </c>
      <c r="AO10" s="248" t="str">
        <f>IF(LEN(Merchandising!Y11)&lt;1,"",Merchandising!Y11)</f>
        <v/>
      </c>
      <c r="AP10" s="249" t="str">
        <f>IF(LEN(Merchandising!Z11)&lt;1,"",Merchandising!Z11)</f>
        <v/>
      </c>
      <c r="AQ10" s="250" t="str">
        <f>IF(LEN(Merchandising!AA11)&lt;1,"",Merchandising!AA11)</f>
        <v/>
      </c>
      <c r="AR10" s="251" t="str">
        <f>IF(LEN(Merchandising!AB11)&lt;1,"",Merchandising!AB11)</f>
        <v/>
      </c>
      <c r="AS10" s="252" t="str">
        <f>IF(Merchandising!AC11="Select","",Merchandising!AC11)</f>
        <v/>
      </c>
      <c r="AT10" s="472" t="str">
        <f>IF(LEN(Merchandising!AD11)&lt;1,"",Merchandising!AD11)</f>
        <v/>
      </c>
      <c r="AU10" s="253"/>
      <c r="AV10" s="254"/>
      <c r="AW10" s="423"/>
      <c r="AX10" s="424"/>
      <c r="AY10" s="425"/>
    </row>
    <row r="11" spans="1:51" ht="22.5" customHeight="1" thickBot="1" x14ac:dyDescent="0.35">
      <c r="A11" s="202"/>
      <c r="B11" s="203" t="str">
        <f t="shared" si="0"/>
        <v/>
      </c>
      <c r="C11" s="204"/>
      <c r="D11" s="205"/>
      <c r="E11" s="206" t="str">
        <f>IF(LEN(Merchandising!S12)&lt;1,"",Merchandising!S12)</f>
        <v/>
      </c>
      <c r="F11" s="207" t="str">
        <f>_xlfn.SWITCH(Merchandising!R12,"Select","","New Item","","Replace - Flow","R","Replace - Stop","R","Bonus","B","")</f>
        <v/>
      </c>
      <c r="G11" s="208" t="str">
        <f>IF(LEN(Vendor!E11)&lt;1,"",Vendor!E11)</f>
        <v/>
      </c>
      <c r="H11" s="208" t="str">
        <f>IF(LEN(Vendor!G11)&lt;1,"",Vendor!G11)</f>
        <v/>
      </c>
      <c r="I11" s="208" t="str">
        <f>IF(LEN(Vendor!I11)&lt;1,"",Vendor!I11)</f>
        <v/>
      </c>
      <c r="J11" s="209" t="str">
        <f>IF(LEN(Vendor!K11)&lt;1,"",Vendor!K11)</f>
        <v/>
      </c>
      <c r="K11" s="209" t="str">
        <f>IF(LEN(Merchandising!F12)&lt;1,"",Merchandising!F12)</f>
        <v/>
      </c>
      <c r="L11" s="210" t="str">
        <f>IF(LEN(Vendor!N11)&lt;1,"",Vendor!N11)</f>
        <v/>
      </c>
      <c r="M11" s="209" t="str">
        <f>IF(LEN(Vendor!O11)&lt;1,"",Vendor!O11)</f>
        <v/>
      </c>
      <c r="N11" s="211" t="str">
        <f>IF(LEN(Merchandising!N12)&lt;1,"",Merchandising!N12)</f>
        <v/>
      </c>
      <c r="O11" s="211" t="str">
        <f>IF(LEN(Merchandising!O12)&lt;1,"",Merchandising!O12)</f>
        <v/>
      </c>
      <c r="P11" s="30" t="str">
        <f>IF(LEN(Vendor!L11)&lt;1,"",Vendor!L11)</f>
        <v/>
      </c>
      <c r="Q11" s="30" t="str">
        <f>IF(LEN(Merchandising!M12)&lt;1,"",Merchandising!M12)</f>
        <v/>
      </c>
      <c r="R11" s="239" t="str">
        <f>IF(LEN(Vendor!P11)&lt;1,"",Vendor!P11)</f>
        <v/>
      </c>
      <c r="S11" s="239" t="str">
        <f>IF(LEN(Vendor!Q11)&lt;1,"",Vendor!Q11)</f>
        <v/>
      </c>
      <c r="T11" s="239" t="str">
        <f>IF(LEN(Vendor!R11)&lt;1,"",Vendor!R11)</f>
        <v/>
      </c>
      <c r="U11" s="210" t="str">
        <f>IF(LEN(Vendor!S11)&lt;1,"",Vendor!S11)</f>
        <v/>
      </c>
      <c r="V11" s="209" t="str">
        <f>IF(LEN(Vendor!T11)&lt;1,"",Vendor!T11)</f>
        <v/>
      </c>
      <c r="W11" s="209" t="str">
        <f>IF(LEN(Vendor!U11)&lt;1,"",Vendor!U11)</f>
        <v/>
      </c>
      <c r="X11" s="272" t="str">
        <f>IF(LEN(Vendor!V11)&lt;1,"",Vendor!V11)</f>
        <v/>
      </c>
      <c r="Y11" s="282" t="str">
        <f>IF(LEN(Vendor!W11)&lt;1,"",Vendor!W11)</f>
        <v/>
      </c>
      <c r="Z11" s="209" t="str">
        <f>IF(LEN(Vendor!X11)&lt;1,"",Vendor!X11)</f>
        <v/>
      </c>
      <c r="AA11" s="209" t="str">
        <f>IF(LEN(Vendor!X11)&lt;1,"",Vendor!X11)</f>
        <v/>
      </c>
      <c r="AB11" s="209" t="str">
        <f>IF(LEN(Vendor!Z11)&lt;1,"",Vendor!Z11)</f>
        <v/>
      </c>
      <c r="AC11" s="209" t="str">
        <f>IF(LEN(Vendor!AA11)&lt;1,"",Vendor!AA11)</f>
        <v/>
      </c>
      <c r="AD11" s="209" t="str">
        <f>IF(LEN(Vendor!AB11)&lt;1,"",Vendor!AB11)</f>
        <v/>
      </c>
      <c r="AE11" s="209" t="str">
        <f>IF(LEN(Vendor!AC11)&lt;1,"",Vendor!AC11)</f>
        <v/>
      </c>
      <c r="AF11" s="240" t="str">
        <f>IF(LEN(Merchandising!T12)&lt;1,"",Merchandising!T12)</f>
        <v/>
      </c>
      <c r="AG11" s="241" t="str">
        <f>IF(LEN(Vendor!AD11)&lt;1,"",Vendor!AD11)</f>
        <v/>
      </c>
      <c r="AH11" s="242" t="str">
        <f t="shared" si="1"/>
        <v/>
      </c>
      <c r="AI11" s="243" t="str">
        <f>IF(LEN(Merchandising!U12)&lt;1,"",Merchandising!U12)</f>
        <v/>
      </c>
      <c r="AJ11" s="244" t="str">
        <f>IF(LEN(Merchandising!P12)&lt;1,"",Merchandising!P12)</f>
        <v/>
      </c>
      <c r="AK11" s="245" t="str">
        <f>IF(LEN(Merchandising!Q12)&lt;1,"",Merchandising!Q12)</f>
        <v/>
      </c>
      <c r="AL11" s="209" t="str">
        <f>IF(LEN(Vendor!AI11)&lt;1,"",Vendor!AI11)</f>
        <v/>
      </c>
      <c r="AM11" s="246" t="str">
        <f>_xlfn.SWITCH(Vendor!AK11,"Select","","No Restriction","N: None","Pallet","P: Pallet","Ti/Layer","T: Ti/Layer")</f>
        <v/>
      </c>
      <c r="AN11" s="247" t="str">
        <f>IF(LEN(Merchandising!X12)&lt;1,"",Merchandising!X12)</f>
        <v/>
      </c>
      <c r="AO11" s="248" t="str">
        <f>IF(LEN(Merchandising!Y12)&lt;1,"",Merchandising!Y12)</f>
        <v/>
      </c>
      <c r="AP11" s="249" t="str">
        <f>IF(LEN(Merchandising!Z12)&lt;1,"",Merchandising!Z12)</f>
        <v/>
      </c>
      <c r="AQ11" s="250" t="str">
        <f>IF(LEN(Merchandising!AA12)&lt;1,"",Merchandising!AA12)</f>
        <v/>
      </c>
      <c r="AR11" s="251" t="str">
        <f>IF(LEN(Merchandising!AB12)&lt;1,"",Merchandising!AB12)</f>
        <v/>
      </c>
      <c r="AS11" s="252" t="str">
        <f>IF(Merchandising!AC12="Select","",Merchandising!AC12)</f>
        <v/>
      </c>
      <c r="AT11" s="472" t="str">
        <f>IF(LEN(Merchandising!AD12)&lt;1,"",Merchandising!AD12)</f>
        <v/>
      </c>
      <c r="AU11" s="253"/>
      <c r="AV11" s="254"/>
      <c r="AW11" s="423"/>
      <c r="AX11" s="424"/>
      <c r="AY11" s="425"/>
    </row>
    <row r="12" spans="1:51" ht="22.5" customHeight="1" thickBot="1" x14ac:dyDescent="0.35">
      <c r="A12" s="202"/>
      <c r="B12" s="203" t="str">
        <f t="shared" si="0"/>
        <v/>
      </c>
      <c r="C12" s="204"/>
      <c r="D12" s="205"/>
      <c r="E12" s="206" t="str">
        <f>IF(LEN(Merchandising!S13)&lt;1,"",Merchandising!S13)</f>
        <v/>
      </c>
      <c r="F12" s="207" t="str">
        <f>_xlfn.SWITCH(Merchandising!R13,"Select","","New Item","","Replace - Flow","R","Replace - Stop","R","Bonus","B","")</f>
        <v/>
      </c>
      <c r="G12" s="208" t="str">
        <f>IF(LEN(Vendor!E12)&lt;1,"",Vendor!E12)</f>
        <v/>
      </c>
      <c r="H12" s="208" t="str">
        <f>IF(LEN(Vendor!G12)&lt;1,"",Vendor!G12)</f>
        <v/>
      </c>
      <c r="I12" s="208" t="str">
        <f>IF(LEN(Vendor!I12)&lt;1,"",Vendor!I12)</f>
        <v/>
      </c>
      <c r="J12" s="209" t="str">
        <f>IF(LEN(Vendor!K12)&lt;1,"",Vendor!K12)</f>
        <v/>
      </c>
      <c r="K12" s="209" t="str">
        <f>IF(LEN(Merchandising!F13)&lt;1,"",Merchandising!F13)</f>
        <v/>
      </c>
      <c r="L12" s="210" t="str">
        <f>IF(LEN(Vendor!N12)&lt;1,"",Vendor!N12)</f>
        <v/>
      </c>
      <c r="M12" s="209" t="str">
        <f>IF(LEN(Vendor!O12)&lt;1,"",Vendor!O12)</f>
        <v/>
      </c>
      <c r="N12" s="211" t="str">
        <f>IF(LEN(Merchandising!N13)&lt;1,"",Merchandising!N13)</f>
        <v/>
      </c>
      <c r="O12" s="211" t="str">
        <f>IF(LEN(Merchandising!O13)&lt;1,"",Merchandising!O13)</f>
        <v/>
      </c>
      <c r="P12" s="30" t="str">
        <f>IF(LEN(Vendor!L12)&lt;1,"",Vendor!L12)</f>
        <v/>
      </c>
      <c r="Q12" s="30" t="str">
        <f>IF(LEN(Merchandising!M13)&lt;1,"",Merchandising!M13)</f>
        <v/>
      </c>
      <c r="R12" s="239" t="str">
        <f>IF(LEN(Vendor!P12)&lt;1,"",Vendor!P12)</f>
        <v/>
      </c>
      <c r="S12" s="239" t="str">
        <f>IF(LEN(Vendor!Q12)&lt;1,"",Vendor!Q12)</f>
        <v/>
      </c>
      <c r="T12" s="239" t="str">
        <f>IF(LEN(Vendor!R12)&lt;1,"",Vendor!R12)</f>
        <v/>
      </c>
      <c r="U12" s="210" t="str">
        <f>IF(LEN(Vendor!S12)&lt;1,"",Vendor!S12)</f>
        <v/>
      </c>
      <c r="V12" s="209" t="str">
        <f>IF(LEN(Vendor!T12)&lt;1,"",Vendor!T12)</f>
        <v/>
      </c>
      <c r="W12" s="209" t="str">
        <f>IF(LEN(Vendor!U12)&lt;1,"",Vendor!U12)</f>
        <v/>
      </c>
      <c r="X12" s="272" t="str">
        <f>IF(LEN(Vendor!V12)&lt;1,"",Vendor!V12)</f>
        <v/>
      </c>
      <c r="Y12" s="282" t="str">
        <f>IF(LEN(Vendor!W12)&lt;1,"",Vendor!W12)</f>
        <v/>
      </c>
      <c r="Z12" s="209" t="str">
        <f>IF(LEN(Vendor!X12)&lt;1,"",Vendor!X12)</f>
        <v/>
      </c>
      <c r="AA12" s="209" t="str">
        <f>IF(LEN(Vendor!X12)&lt;1,"",Vendor!X12)</f>
        <v/>
      </c>
      <c r="AB12" s="209" t="str">
        <f>IF(LEN(Vendor!Z12)&lt;1,"",Vendor!Z12)</f>
        <v/>
      </c>
      <c r="AC12" s="209" t="str">
        <f>IF(LEN(Vendor!AA12)&lt;1,"",Vendor!AA12)</f>
        <v/>
      </c>
      <c r="AD12" s="209" t="str">
        <f>IF(LEN(Vendor!AB12)&lt;1,"",Vendor!AB12)</f>
        <v/>
      </c>
      <c r="AE12" s="209" t="str">
        <f>IF(LEN(Vendor!AC12)&lt;1,"",Vendor!AC12)</f>
        <v/>
      </c>
      <c r="AF12" s="240" t="str">
        <f>IF(LEN(Merchandising!T13)&lt;1,"",Merchandising!T13)</f>
        <v/>
      </c>
      <c r="AG12" s="241" t="str">
        <f>IF(LEN(Vendor!AD12)&lt;1,"",Vendor!AD12)</f>
        <v/>
      </c>
      <c r="AH12" s="242" t="str">
        <f t="shared" si="1"/>
        <v/>
      </c>
      <c r="AI12" s="243" t="str">
        <f>IF(LEN(Merchandising!U13)&lt;1,"",Merchandising!U13)</f>
        <v/>
      </c>
      <c r="AJ12" s="244" t="str">
        <f>IF(LEN(Merchandising!P13)&lt;1,"",Merchandising!P13)</f>
        <v/>
      </c>
      <c r="AK12" s="245" t="str">
        <f>IF(LEN(Merchandising!Q13)&lt;1,"",Merchandising!Q13)</f>
        <v/>
      </c>
      <c r="AL12" s="209" t="str">
        <f>IF(LEN(Vendor!AI12)&lt;1,"",Vendor!AI12)</f>
        <v/>
      </c>
      <c r="AM12" s="246" t="str">
        <f>_xlfn.SWITCH(Vendor!AK12,"Select","","No Restriction","N: None","Pallet","P: Pallet","Ti/Layer","T: Ti/Layer")</f>
        <v/>
      </c>
      <c r="AN12" s="247" t="str">
        <f>IF(LEN(Merchandising!X13)&lt;1,"",Merchandising!X13)</f>
        <v/>
      </c>
      <c r="AO12" s="248" t="str">
        <f>IF(LEN(Merchandising!Y13)&lt;1,"",Merchandising!Y13)</f>
        <v/>
      </c>
      <c r="AP12" s="249" t="str">
        <f>IF(LEN(Merchandising!Z13)&lt;1,"",Merchandising!Z13)</f>
        <v/>
      </c>
      <c r="AQ12" s="250" t="str">
        <f>IF(LEN(Merchandising!AA13)&lt;1,"",Merchandising!AA13)</f>
        <v/>
      </c>
      <c r="AR12" s="251" t="str">
        <f>IF(LEN(Merchandising!AB13)&lt;1,"",Merchandising!AB13)</f>
        <v/>
      </c>
      <c r="AS12" s="252" t="str">
        <f>IF(Merchandising!AC13="Select","",Merchandising!AC13)</f>
        <v/>
      </c>
      <c r="AT12" s="472" t="str">
        <f>IF(LEN(Merchandising!AD13)&lt;1,"",Merchandising!AD13)</f>
        <v/>
      </c>
      <c r="AU12" s="253"/>
      <c r="AV12" s="254"/>
      <c r="AW12" s="423"/>
      <c r="AX12" s="424"/>
      <c r="AY12" s="425"/>
    </row>
    <row r="13" spans="1:51" ht="22.5" customHeight="1" thickBot="1" x14ac:dyDescent="0.35">
      <c r="A13" s="202"/>
      <c r="B13" s="203" t="str">
        <f t="shared" si="0"/>
        <v/>
      </c>
      <c r="C13" s="204"/>
      <c r="D13" s="205"/>
      <c r="E13" s="206" t="str">
        <f>IF(LEN(Merchandising!S14)&lt;1,"",Merchandising!S14)</f>
        <v/>
      </c>
      <c r="F13" s="207" t="str">
        <f>_xlfn.SWITCH(Merchandising!R14,"Select","","New Item","","Replace - Flow","R","Replace - Stop","R","Bonus","B","")</f>
        <v/>
      </c>
      <c r="G13" s="208" t="str">
        <f>IF(LEN(Vendor!E13)&lt;1,"",Vendor!E13)</f>
        <v/>
      </c>
      <c r="H13" s="208" t="str">
        <f>IF(LEN(Vendor!G13)&lt;1,"",Vendor!G13)</f>
        <v/>
      </c>
      <c r="I13" s="208" t="str">
        <f>IF(LEN(Vendor!I13)&lt;1,"",Vendor!I13)</f>
        <v/>
      </c>
      <c r="J13" s="209" t="str">
        <f>IF(LEN(Vendor!K13)&lt;1,"",Vendor!K13)</f>
        <v/>
      </c>
      <c r="K13" s="209" t="str">
        <f>IF(LEN(Merchandising!F14)&lt;1,"",Merchandising!F14)</f>
        <v/>
      </c>
      <c r="L13" s="210" t="str">
        <f>IF(LEN(Vendor!N13)&lt;1,"",Vendor!N13)</f>
        <v/>
      </c>
      <c r="M13" s="209" t="str">
        <f>IF(LEN(Vendor!O13)&lt;1,"",Vendor!O13)</f>
        <v/>
      </c>
      <c r="N13" s="211" t="str">
        <f>IF(LEN(Merchandising!N14)&lt;1,"",Merchandising!N14)</f>
        <v/>
      </c>
      <c r="O13" s="211" t="str">
        <f>IF(LEN(Merchandising!O14)&lt;1,"",Merchandising!O14)</f>
        <v/>
      </c>
      <c r="P13" s="30" t="str">
        <f>IF(LEN(Vendor!L13)&lt;1,"",Vendor!L13)</f>
        <v/>
      </c>
      <c r="Q13" s="30" t="str">
        <f>IF(LEN(Merchandising!M14)&lt;1,"",Merchandising!M14)</f>
        <v/>
      </c>
      <c r="R13" s="239" t="str">
        <f>IF(LEN(Vendor!P13)&lt;1,"",Vendor!P13)</f>
        <v/>
      </c>
      <c r="S13" s="239" t="str">
        <f>IF(LEN(Vendor!Q13)&lt;1,"",Vendor!Q13)</f>
        <v/>
      </c>
      <c r="T13" s="239" t="str">
        <f>IF(LEN(Vendor!R13)&lt;1,"",Vendor!R13)</f>
        <v/>
      </c>
      <c r="U13" s="210" t="str">
        <f>IF(LEN(Vendor!S13)&lt;1,"",Vendor!S13)</f>
        <v/>
      </c>
      <c r="V13" s="209" t="str">
        <f>IF(LEN(Vendor!T13)&lt;1,"",Vendor!T13)</f>
        <v/>
      </c>
      <c r="W13" s="209" t="str">
        <f>IF(LEN(Vendor!U13)&lt;1,"",Vendor!U13)</f>
        <v/>
      </c>
      <c r="X13" s="272" t="str">
        <f>IF(LEN(Vendor!V13)&lt;1,"",Vendor!V13)</f>
        <v/>
      </c>
      <c r="Y13" s="282" t="str">
        <f>IF(LEN(Vendor!W13)&lt;1,"",Vendor!W13)</f>
        <v/>
      </c>
      <c r="Z13" s="209" t="str">
        <f>IF(LEN(Vendor!X13)&lt;1,"",Vendor!X13)</f>
        <v/>
      </c>
      <c r="AA13" s="209" t="str">
        <f>IF(LEN(Vendor!X13)&lt;1,"",Vendor!X13)</f>
        <v/>
      </c>
      <c r="AB13" s="209" t="str">
        <f>IF(LEN(Vendor!Z13)&lt;1,"",Vendor!Z13)</f>
        <v/>
      </c>
      <c r="AC13" s="209" t="str">
        <f>IF(LEN(Vendor!AA13)&lt;1,"",Vendor!AA13)</f>
        <v/>
      </c>
      <c r="AD13" s="209" t="str">
        <f>IF(LEN(Vendor!AB13)&lt;1,"",Vendor!AB13)</f>
        <v/>
      </c>
      <c r="AE13" s="209" t="str">
        <f>IF(LEN(Vendor!AC13)&lt;1,"",Vendor!AC13)</f>
        <v/>
      </c>
      <c r="AF13" s="240" t="str">
        <f>IF(LEN(Merchandising!T14)&lt;1,"",Merchandising!T14)</f>
        <v/>
      </c>
      <c r="AG13" s="241" t="str">
        <f>IF(LEN(Vendor!AD13)&lt;1,"",Vendor!AD13)</f>
        <v/>
      </c>
      <c r="AH13" s="242" t="str">
        <f t="shared" si="1"/>
        <v/>
      </c>
      <c r="AI13" s="243" t="str">
        <f>IF(LEN(Merchandising!U14)&lt;1,"",Merchandising!U14)</f>
        <v/>
      </c>
      <c r="AJ13" s="244" t="str">
        <f>IF(LEN(Merchandising!P14)&lt;1,"",Merchandising!P14)</f>
        <v/>
      </c>
      <c r="AK13" s="245" t="str">
        <f>IF(LEN(Merchandising!Q14)&lt;1,"",Merchandising!Q14)</f>
        <v/>
      </c>
      <c r="AL13" s="209" t="str">
        <f>IF(LEN(Vendor!AI13)&lt;1,"",Vendor!AI13)</f>
        <v/>
      </c>
      <c r="AM13" s="246" t="str">
        <f>_xlfn.SWITCH(Vendor!AK13,"Select","","No Restriction","N: None","Pallet","P: Pallet","Ti/Layer","T: Ti/Layer")</f>
        <v/>
      </c>
      <c r="AN13" s="247" t="str">
        <f>IF(LEN(Merchandising!X14)&lt;1,"",Merchandising!X14)</f>
        <v/>
      </c>
      <c r="AO13" s="248" t="str">
        <f>IF(LEN(Merchandising!Y14)&lt;1,"",Merchandising!Y14)</f>
        <v/>
      </c>
      <c r="AP13" s="249" t="str">
        <f>IF(LEN(Merchandising!Z14)&lt;1,"",Merchandising!Z14)</f>
        <v/>
      </c>
      <c r="AQ13" s="250" t="str">
        <f>IF(LEN(Merchandising!AA14)&lt;1,"",Merchandising!AA14)</f>
        <v/>
      </c>
      <c r="AR13" s="251" t="str">
        <f>IF(LEN(Merchandising!AB14)&lt;1,"",Merchandising!AB14)</f>
        <v/>
      </c>
      <c r="AS13" s="252" t="str">
        <f>IF(Merchandising!AC14="Select","",Merchandising!AC14)</f>
        <v/>
      </c>
      <c r="AT13" s="472" t="str">
        <f>IF(LEN(Merchandising!AD14)&lt;1,"",Merchandising!AD14)</f>
        <v/>
      </c>
      <c r="AU13" s="253"/>
      <c r="AV13" s="254"/>
      <c r="AW13" s="423"/>
      <c r="AX13" s="424"/>
      <c r="AY13" s="425"/>
    </row>
    <row r="14" spans="1:51" ht="22.5" customHeight="1" thickBot="1" x14ac:dyDescent="0.35">
      <c r="A14" s="202"/>
      <c r="B14" s="203" t="str">
        <f t="shared" si="0"/>
        <v/>
      </c>
      <c r="C14" s="204"/>
      <c r="D14" s="205"/>
      <c r="E14" s="206" t="str">
        <f>IF(LEN(Merchandising!S15)&lt;1,"",Merchandising!S15)</f>
        <v/>
      </c>
      <c r="F14" s="207" t="str">
        <f>_xlfn.SWITCH(Merchandising!R15,"Select","","New Item","","Replace - Flow","R","Replace - Stop","R","Bonus","B","")</f>
        <v/>
      </c>
      <c r="G14" s="208" t="str">
        <f>IF(LEN(Vendor!E14)&lt;1,"",Vendor!E14)</f>
        <v/>
      </c>
      <c r="H14" s="208" t="str">
        <f>IF(LEN(Vendor!G14)&lt;1,"",Vendor!G14)</f>
        <v/>
      </c>
      <c r="I14" s="208" t="str">
        <f>IF(LEN(Vendor!I14)&lt;1,"",Vendor!I14)</f>
        <v/>
      </c>
      <c r="J14" s="209" t="str">
        <f>IF(LEN(Vendor!K14)&lt;1,"",Vendor!K14)</f>
        <v/>
      </c>
      <c r="K14" s="209" t="str">
        <f>IF(LEN(Merchandising!F15)&lt;1,"",Merchandising!F15)</f>
        <v/>
      </c>
      <c r="L14" s="210" t="str">
        <f>IF(LEN(Vendor!N14)&lt;1,"",Vendor!N14)</f>
        <v/>
      </c>
      <c r="M14" s="209" t="str">
        <f>IF(LEN(Vendor!O14)&lt;1,"",Vendor!O14)</f>
        <v/>
      </c>
      <c r="N14" s="211" t="str">
        <f>IF(LEN(Merchandising!N15)&lt;1,"",Merchandising!N15)</f>
        <v/>
      </c>
      <c r="O14" s="211" t="str">
        <f>IF(LEN(Merchandising!O15)&lt;1,"",Merchandising!O15)</f>
        <v/>
      </c>
      <c r="P14" s="30" t="str">
        <f>IF(LEN(Vendor!L14)&lt;1,"",Vendor!L14)</f>
        <v/>
      </c>
      <c r="Q14" s="30" t="str">
        <f>IF(LEN(Merchandising!M15)&lt;1,"",Merchandising!M15)</f>
        <v/>
      </c>
      <c r="R14" s="239" t="str">
        <f>IF(LEN(Vendor!P14)&lt;1,"",Vendor!P14)</f>
        <v/>
      </c>
      <c r="S14" s="239" t="str">
        <f>IF(LEN(Vendor!Q14)&lt;1,"",Vendor!Q14)</f>
        <v/>
      </c>
      <c r="T14" s="239" t="str">
        <f>IF(LEN(Vendor!R14)&lt;1,"",Vendor!R14)</f>
        <v/>
      </c>
      <c r="U14" s="210" t="str">
        <f>IF(LEN(Vendor!S14)&lt;1,"",Vendor!S14)</f>
        <v/>
      </c>
      <c r="V14" s="209" t="str">
        <f>IF(LEN(Vendor!T14)&lt;1,"",Vendor!T14)</f>
        <v/>
      </c>
      <c r="W14" s="209" t="str">
        <f>IF(LEN(Vendor!U14)&lt;1,"",Vendor!U14)</f>
        <v/>
      </c>
      <c r="X14" s="272" t="str">
        <f>IF(LEN(Vendor!V14)&lt;1,"",Vendor!V14)</f>
        <v/>
      </c>
      <c r="Y14" s="282" t="str">
        <f>IF(LEN(Vendor!W14)&lt;1,"",Vendor!W14)</f>
        <v/>
      </c>
      <c r="Z14" s="209" t="str">
        <f>IF(LEN(Vendor!X14)&lt;1,"",Vendor!X14)</f>
        <v/>
      </c>
      <c r="AA14" s="209" t="str">
        <f>IF(LEN(Vendor!X14)&lt;1,"",Vendor!X14)</f>
        <v/>
      </c>
      <c r="AB14" s="209" t="str">
        <f>IF(LEN(Vendor!Z14)&lt;1,"",Vendor!Z14)</f>
        <v/>
      </c>
      <c r="AC14" s="209" t="str">
        <f>IF(LEN(Vendor!AA14)&lt;1,"",Vendor!AA14)</f>
        <v/>
      </c>
      <c r="AD14" s="209" t="str">
        <f>IF(LEN(Vendor!AB14)&lt;1,"",Vendor!AB14)</f>
        <v/>
      </c>
      <c r="AE14" s="209" t="str">
        <f>IF(LEN(Vendor!AC14)&lt;1,"",Vendor!AC14)</f>
        <v/>
      </c>
      <c r="AF14" s="240" t="str">
        <f>IF(LEN(Merchandising!T15)&lt;1,"",Merchandising!T15)</f>
        <v/>
      </c>
      <c r="AG14" s="241" t="str">
        <f>IF(LEN(Vendor!AD14)&lt;1,"",Vendor!AD14)</f>
        <v/>
      </c>
      <c r="AH14" s="242" t="str">
        <f t="shared" si="1"/>
        <v/>
      </c>
      <c r="AI14" s="243" t="str">
        <f>IF(LEN(Merchandising!U15)&lt;1,"",Merchandising!U15)</f>
        <v/>
      </c>
      <c r="AJ14" s="244" t="str">
        <f>IF(LEN(Merchandising!P15)&lt;1,"",Merchandising!P15)</f>
        <v/>
      </c>
      <c r="AK14" s="245" t="str">
        <f>IF(LEN(Merchandising!Q15)&lt;1,"",Merchandising!Q15)</f>
        <v/>
      </c>
      <c r="AL14" s="209" t="str">
        <f>IF(LEN(Vendor!AI14)&lt;1,"",Vendor!AI14)</f>
        <v/>
      </c>
      <c r="AM14" s="246" t="str">
        <f>_xlfn.SWITCH(Vendor!AK14,"Select","","No Restriction","N: None","Pallet","P: Pallet","Ti/Layer","T: Ti/Layer")</f>
        <v/>
      </c>
      <c r="AN14" s="247" t="str">
        <f>IF(LEN(Merchandising!X15)&lt;1,"",Merchandising!X15)</f>
        <v/>
      </c>
      <c r="AO14" s="248" t="str">
        <f>IF(LEN(Merchandising!Y15)&lt;1,"",Merchandising!Y15)</f>
        <v/>
      </c>
      <c r="AP14" s="249" t="str">
        <f>IF(LEN(Merchandising!Z15)&lt;1,"",Merchandising!Z15)</f>
        <v/>
      </c>
      <c r="AQ14" s="250" t="str">
        <f>IF(LEN(Merchandising!AA15)&lt;1,"",Merchandising!AA15)</f>
        <v/>
      </c>
      <c r="AR14" s="251" t="str">
        <f>IF(LEN(Merchandising!AB15)&lt;1,"",Merchandising!AB15)</f>
        <v/>
      </c>
      <c r="AS14" s="252" t="str">
        <f>IF(Merchandising!AC15="Select","",Merchandising!AC15)</f>
        <v/>
      </c>
      <c r="AT14" s="472" t="str">
        <f>IF(LEN(Merchandising!AD15)&lt;1,"",Merchandising!AD15)</f>
        <v/>
      </c>
      <c r="AU14" s="253"/>
      <c r="AV14" s="254"/>
      <c r="AW14" s="423"/>
      <c r="AX14" s="424"/>
      <c r="AY14" s="425"/>
    </row>
    <row r="15" spans="1:51" ht="22.5" customHeight="1" thickBot="1" x14ac:dyDescent="0.35">
      <c r="A15" s="202"/>
      <c r="B15" s="203" t="str">
        <f t="shared" si="0"/>
        <v/>
      </c>
      <c r="C15" s="204"/>
      <c r="D15" s="205"/>
      <c r="E15" s="206" t="str">
        <f>IF(LEN(Merchandising!S16)&lt;1,"",Merchandising!S16)</f>
        <v/>
      </c>
      <c r="F15" s="207" t="str">
        <f>_xlfn.SWITCH(Merchandising!R16,"Select","","New Item","","Replace - Flow","R","Replace - Stop","R","Bonus","B","")</f>
        <v/>
      </c>
      <c r="G15" s="208" t="str">
        <f>IF(LEN(Vendor!E15)&lt;1,"",Vendor!E15)</f>
        <v/>
      </c>
      <c r="H15" s="208" t="str">
        <f>IF(LEN(Vendor!G15)&lt;1,"",Vendor!G15)</f>
        <v/>
      </c>
      <c r="I15" s="208" t="str">
        <f>IF(LEN(Vendor!I15)&lt;1,"",Vendor!I15)</f>
        <v/>
      </c>
      <c r="J15" s="209" t="str">
        <f>IF(LEN(Vendor!K15)&lt;1,"",Vendor!K15)</f>
        <v/>
      </c>
      <c r="K15" s="209" t="str">
        <f>IF(LEN(Merchandising!F16)&lt;1,"",Merchandising!F16)</f>
        <v/>
      </c>
      <c r="L15" s="210" t="str">
        <f>IF(LEN(Vendor!N15)&lt;1,"",Vendor!N15)</f>
        <v/>
      </c>
      <c r="M15" s="209" t="str">
        <f>IF(LEN(Vendor!O15)&lt;1,"",Vendor!O15)</f>
        <v/>
      </c>
      <c r="N15" s="211" t="str">
        <f>IF(LEN(Merchandising!N16)&lt;1,"",Merchandising!N16)</f>
        <v/>
      </c>
      <c r="O15" s="211" t="str">
        <f>IF(LEN(Merchandising!O16)&lt;1,"",Merchandising!O16)</f>
        <v/>
      </c>
      <c r="P15" s="30" t="str">
        <f>IF(LEN(Vendor!L15)&lt;1,"",Vendor!L15)</f>
        <v/>
      </c>
      <c r="Q15" s="30" t="str">
        <f>IF(LEN(Merchandising!M16)&lt;1,"",Merchandising!M16)</f>
        <v/>
      </c>
      <c r="R15" s="239" t="str">
        <f>IF(LEN(Vendor!P15)&lt;1,"",Vendor!P15)</f>
        <v/>
      </c>
      <c r="S15" s="239" t="str">
        <f>IF(LEN(Vendor!Q15)&lt;1,"",Vendor!Q15)</f>
        <v/>
      </c>
      <c r="T15" s="239" t="str">
        <f>IF(LEN(Vendor!R15)&lt;1,"",Vendor!R15)</f>
        <v/>
      </c>
      <c r="U15" s="210" t="str">
        <f>IF(LEN(Vendor!S15)&lt;1,"",Vendor!S15)</f>
        <v/>
      </c>
      <c r="V15" s="209" t="str">
        <f>IF(LEN(Vendor!T15)&lt;1,"",Vendor!T15)</f>
        <v/>
      </c>
      <c r="W15" s="209" t="str">
        <f>IF(LEN(Vendor!U15)&lt;1,"",Vendor!U15)</f>
        <v/>
      </c>
      <c r="X15" s="272" t="str">
        <f>IF(LEN(Vendor!V15)&lt;1,"",Vendor!V15)</f>
        <v/>
      </c>
      <c r="Y15" s="282" t="str">
        <f>IF(LEN(Vendor!W15)&lt;1,"",Vendor!W15)</f>
        <v/>
      </c>
      <c r="Z15" s="209" t="str">
        <f>IF(LEN(Vendor!X15)&lt;1,"",Vendor!X15)</f>
        <v/>
      </c>
      <c r="AA15" s="209" t="str">
        <f>IF(LEN(Vendor!X15)&lt;1,"",Vendor!X15)</f>
        <v/>
      </c>
      <c r="AB15" s="209" t="str">
        <f>IF(LEN(Vendor!Z15)&lt;1,"",Vendor!Z15)</f>
        <v/>
      </c>
      <c r="AC15" s="209" t="str">
        <f>IF(LEN(Vendor!AA15)&lt;1,"",Vendor!AA15)</f>
        <v/>
      </c>
      <c r="AD15" s="209" t="str">
        <f>IF(LEN(Vendor!AB15)&lt;1,"",Vendor!AB15)</f>
        <v/>
      </c>
      <c r="AE15" s="209" t="str">
        <f>IF(LEN(Vendor!AC15)&lt;1,"",Vendor!AC15)</f>
        <v/>
      </c>
      <c r="AF15" s="240" t="str">
        <f>IF(LEN(Merchandising!T16)&lt;1,"",Merchandising!T16)</f>
        <v/>
      </c>
      <c r="AG15" s="241" t="str">
        <f>IF(LEN(Vendor!AD15)&lt;1,"",Vendor!AD15)</f>
        <v/>
      </c>
      <c r="AH15" s="242" t="str">
        <f t="shared" si="1"/>
        <v/>
      </c>
      <c r="AI15" s="243" t="str">
        <f>IF(LEN(Merchandising!U16)&lt;1,"",Merchandising!U16)</f>
        <v/>
      </c>
      <c r="AJ15" s="244" t="str">
        <f>IF(LEN(Merchandising!P16)&lt;1,"",Merchandising!P16)</f>
        <v/>
      </c>
      <c r="AK15" s="245" t="str">
        <f>IF(LEN(Merchandising!Q16)&lt;1,"",Merchandising!Q16)</f>
        <v/>
      </c>
      <c r="AL15" s="209" t="str">
        <f>IF(LEN(Vendor!AI15)&lt;1,"",Vendor!AI15)</f>
        <v/>
      </c>
      <c r="AM15" s="246" t="str">
        <f>_xlfn.SWITCH(Vendor!AK15,"Select","","No Restriction","N: None","Pallet","P: Pallet","Ti/Layer","T: Ti/Layer")</f>
        <v/>
      </c>
      <c r="AN15" s="247" t="str">
        <f>IF(LEN(Merchandising!X16)&lt;1,"",Merchandising!X16)</f>
        <v/>
      </c>
      <c r="AO15" s="248" t="str">
        <f>IF(LEN(Merchandising!Y16)&lt;1,"",Merchandising!Y16)</f>
        <v/>
      </c>
      <c r="AP15" s="249" t="str">
        <f>IF(LEN(Merchandising!Z16)&lt;1,"",Merchandising!Z16)</f>
        <v/>
      </c>
      <c r="AQ15" s="250" t="str">
        <f>IF(LEN(Merchandising!AA16)&lt;1,"",Merchandising!AA16)</f>
        <v/>
      </c>
      <c r="AR15" s="251" t="str">
        <f>IF(LEN(Merchandising!AB16)&lt;1,"",Merchandising!AB16)</f>
        <v/>
      </c>
      <c r="AS15" s="252" t="str">
        <f>IF(Merchandising!AC16="Select","",Merchandising!AC16)</f>
        <v/>
      </c>
      <c r="AT15" s="472" t="str">
        <f>IF(LEN(Merchandising!AD16)&lt;1,"",Merchandising!AD16)</f>
        <v/>
      </c>
      <c r="AU15" s="253"/>
      <c r="AV15" s="254"/>
      <c r="AW15" s="423"/>
      <c r="AX15" s="424"/>
      <c r="AY15" s="425"/>
    </row>
    <row r="16" spans="1:51" ht="22.5" customHeight="1" thickBot="1" x14ac:dyDescent="0.35">
      <c r="A16" s="202"/>
      <c r="B16" s="203" t="str">
        <f t="shared" si="0"/>
        <v/>
      </c>
      <c r="C16" s="204"/>
      <c r="D16" s="205"/>
      <c r="E16" s="206" t="str">
        <f>IF(LEN(Merchandising!S17)&lt;1,"",Merchandising!S17)</f>
        <v/>
      </c>
      <c r="F16" s="207" t="str">
        <f>_xlfn.SWITCH(Merchandising!R17,"Select","","New Item","","Replace - Flow","R","Replace - Stop","R","Bonus","B","")</f>
        <v/>
      </c>
      <c r="G16" s="208" t="str">
        <f>IF(LEN(Vendor!E16)&lt;1,"",Vendor!E16)</f>
        <v/>
      </c>
      <c r="H16" s="208" t="str">
        <f>IF(LEN(Vendor!G16)&lt;1,"",Vendor!G16)</f>
        <v/>
      </c>
      <c r="I16" s="208" t="str">
        <f>IF(LEN(Vendor!I16)&lt;1,"",Vendor!I16)</f>
        <v/>
      </c>
      <c r="J16" s="209" t="str">
        <f>IF(LEN(Vendor!K16)&lt;1,"",Vendor!K16)</f>
        <v/>
      </c>
      <c r="K16" s="209" t="str">
        <f>IF(LEN(Merchandising!F17)&lt;1,"",Merchandising!F17)</f>
        <v/>
      </c>
      <c r="L16" s="210" t="str">
        <f>IF(LEN(Vendor!N16)&lt;1,"",Vendor!N16)</f>
        <v/>
      </c>
      <c r="M16" s="209" t="str">
        <f>IF(LEN(Vendor!O16)&lt;1,"",Vendor!O16)</f>
        <v/>
      </c>
      <c r="N16" s="211" t="str">
        <f>IF(LEN(Merchandising!N17)&lt;1,"",Merchandising!N17)</f>
        <v/>
      </c>
      <c r="O16" s="211" t="str">
        <f>IF(LEN(Merchandising!O17)&lt;1,"",Merchandising!O17)</f>
        <v/>
      </c>
      <c r="P16" s="30" t="str">
        <f>IF(LEN(Vendor!L16)&lt;1,"",Vendor!L16)</f>
        <v/>
      </c>
      <c r="Q16" s="30" t="str">
        <f>IF(LEN(Merchandising!M17)&lt;1,"",Merchandising!M17)</f>
        <v/>
      </c>
      <c r="R16" s="239" t="str">
        <f>IF(LEN(Vendor!P16)&lt;1,"",Vendor!P16)</f>
        <v/>
      </c>
      <c r="S16" s="239" t="str">
        <f>IF(LEN(Vendor!Q16)&lt;1,"",Vendor!Q16)</f>
        <v/>
      </c>
      <c r="T16" s="239" t="str">
        <f>IF(LEN(Vendor!R16)&lt;1,"",Vendor!R16)</f>
        <v/>
      </c>
      <c r="U16" s="210" t="str">
        <f>IF(LEN(Vendor!S16)&lt;1,"",Vendor!S16)</f>
        <v/>
      </c>
      <c r="V16" s="209" t="str">
        <f>IF(LEN(Vendor!T16)&lt;1,"",Vendor!T16)</f>
        <v/>
      </c>
      <c r="W16" s="209" t="str">
        <f>IF(LEN(Vendor!U16)&lt;1,"",Vendor!U16)</f>
        <v/>
      </c>
      <c r="X16" s="272" t="str">
        <f>IF(LEN(Vendor!V16)&lt;1,"",Vendor!V16)</f>
        <v/>
      </c>
      <c r="Y16" s="282" t="str">
        <f>IF(LEN(Vendor!W16)&lt;1,"",Vendor!W16)</f>
        <v/>
      </c>
      <c r="Z16" s="209" t="str">
        <f>IF(LEN(Vendor!X16)&lt;1,"",Vendor!X16)</f>
        <v/>
      </c>
      <c r="AA16" s="209" t="str">
        <f>IF(LEN(Vendor!X16)&lt;1,"",Vendor!X16)</f>
        <v/>
      </c>
      <c r="AB16" s="209" t="str">
        <f>IF(LEN(Vendor!Z16)&lt;1,"",Vendor!Z16)</f>
        <v/>
      </c>
      <c r="AC16" s="209" t="str">
        <f>IF(LEN(Vendor!AA16)&lt;1,"",Vendor!AA16)</f>
        <v/>
      </c>
      <c r="AD16" s="209" t="str">
        <f>IF(LEN(Vendor!AB16)&lt;1,"",Vendor!AB16)</f>
        <v/>
      </c>
      <c r="AE16" s="209" t="str">
        <f>IF(LEN(Vendor!AC16)&lt;1,"",Vendor!AC16)</f>
        <v/>
      </c>
      <c r="AF16" s="240" t="str">
        <f>IF(LEN(Merchandising!T17)&lt;1,"",Merchandising!T17)</f>
        <v/>
      </c>
      <c r="AG16" s="241" t="str">
        <f>IF(LEN(Vendor!AD16)&lt;1,"",Vendor!AD16)</f>
        <v/>
      </c>
      <c r="AH16" s="242" t="str">
        <f t="shared" si="1"/>
        <v/>
      </c>
      <c r="AI16" s="243" t="str">
        <f>IF(LEN(Merchandising!U17)&lt;1,"",Merchandising!U17)</f>
        <v/>
      </c>
      <c r="AJ16" s="244" t="str">
        <f>IF(LEN(Merchandising!P17)&lt;1,"",Merchandising!P17)</f>
        <v/>
      </c>
      <c r="AK16" s="245" t="str">
        <f>IF(LEN(Merchandising!Q17)&lt;1,"",Merchandising!Q17)</f>
        <v/>
      </c>
      <c r="AL16" s="209" t="str">
        <f>IF(LEN(Vendor!AI16)&lt;1,"",Vendor!AI16)</f>
        <v/>
      </c>
      <c r="AM16" s="246" t="str">
        <f>_xlfn.SWITCH(Vendor!AK16,"Select","","No Restriction","N: None","Pallet","P: Pallet","Ti/Layer","T: Ti/Layer")</f>
        <v/>
      </c>
      <c r="AN16" s="247" t="str">
        <f>IF(LEN(Merchandising!X17)&lt;1,"",Merchandising!X17)</f>
        <v/>
      </c>
      <c r="AO16" s="248" t="str">
        <f>IF(LEN(Merchandising!Y17)&lt;1,"",Merchandising!Y17)</f>
        <v/>
      </c>
      <c r="AP16" s="249" t="str">
        <f>IF(LEN(Merchandising!Z17)&lt;1,"",Merchandising!Z17)</f>
        <v/>
      </c>
      <c r="AQ16" s="250" t="str">
        <f>IF(LEN(Merchandising!AA17)&lt;1,"",Merchandising!AA17)</f>
        <v/>
      </c>
      <c r="AR16" s="251" t="str">
        <f>IF(LEN(Merchandising!AB17)&lt;1,"",Merchandising!AB17)</f>
        <v/>
      </c>
      <c r="AS16" s="252" t="str">
        <f>IF(Merchandising!AC17="Select","",Merchandising!AC17)</f>
        <v/>
      </c>
      <c r="AT16" s="472" t="str">
        <f>IF(LEN(Merchandising!AD17)&lt;1,"",Merchandising!AD17)</f>
        <v/>
      </c>
      <c r="AU16" s="253"/>
      <c r="AV16" s="254"/>
      <c r="AW16" s="423"/>
      <c r="AX16" s="424"/>
      <c r="AY16" s="425"/>
    </row>
    <row r="17" spans="1:51" ht="22.5" customHeight="1" thickBot="1" x14ac:dyDescent="0.35">
      <c r="A17" s="202"/>
      <c r="B17" s="203" t="str">
        <f t="shared" si="0"/>
        <v/>
      </c>
      <c r="C17" s="204"/>
      <c r="D17" s="205"/>
      <c r="E17" s="206" t="str">
        <f>IF(LEN(Merchandising!S18)&lt;1,"",Merchandising!S18)</f>
        <v/>
      </c>
      <c r="F17" s="207" t="str">
        <f>_xlfn.SWITCH(Merchandising!R18,"Select","","New Item","","Replace - Flow","R","Replace - Stop","R","Bonus","B","")</f>
        <v/>
      </c>
      <c r="G17" s="208" t="str">
        <f>IF(LEN(Vendor!E17)&lt;1,"",Vendor!E17)</f>
        <v/>
      </c>
      <c r="H17" s="208" t="str">
        <f>IF(LEN(Vendor!G17)&lt;1,"",Vendor!G17)</f>
        <v/>
      </c>
      <c r="I17" s="208" t="str">
        <f>IF(LEN(Vendor!I17)&lt;1,"",Vendor!I17)</f>
        <v/>
      </c>
      <c r="J17" s="209" t="str">
        <f>IF(LEN(Vendor!K17)&lt;1,"",Vendor!K17)</f>
        <v/>
      </c>
      <c r="K17" s="209" t="str">
        <f>IF(LEN(Merchandising!F18)&lt;1,"",Merchandising!F18)</f>
        <v/>
      </c>
      <c r="L17" s="210" t="str">
        <f>IF(LEN(Vendor!N17)&lt;1,"",Vendor!N17)</f>
        <v/>
      </c>
      <c r="M17" s="209" t="str">
        <f>IF(LEN(Vendor!O17)&lt;1,"",Vendor!O17)</f>
        <v/>
      </c>
      <c r="N17" s="211" t="str">
        <f>IF(LEN(Merchandising!N18)&lt;1,"",Merchandising!N18)</f>
        <v/>
      </c>
      <c r="O17" s="211" t="str">
        <f>IF(LEN(Merchandising!O18)&lt;1,"",Merchandising!O18)</f>
        <v/>
      </c>
      <c r="P17" s="30" t="str">
        <f>IF(LEN(Vendor!L17)&lt;1,"",Vendor!L17)</f>
        <v/>
      </c>
      <c r="Q17" s="30" t="str">
        <f>IF(LEN(Merchandising!M18)&lt;1,"",Merchandising!M18)</f>
        <v/>
      </c>
      <c r="R17" s="239" t="str">
        <f>IF(LEN(Vendor!P17)&lt;1,"",Vendor!P17)</f>
        <v/>
      </c>
      <c r="S17" s="239" t="str">
        <f>IF(LEN(Vendor!Q17)&lt;1,"",Vendor!Q17)</f>
        <v/>
      </c>
      <c r="T17" s="239" t="str">
        <f>IF(LEN(Vendor!R17)&lt;1,"",Vendor!R17)</f>
        <v/>
      </c>
      <c r="U17" s="210" t="str">
        <f>IF(LEN(Vendor!S17)&lt;1,"",Vendor!S17)</f>
        <v/>
      </c>
      <c r="V17" s="209" t="str">
        <f>IF(LEN(Vendor!T17)&lt;1,"",Vendor!T17)</f>
        <v/>
      </c>
      <c r="W17" s="209" t="str">
        <f>IF(LEN(Vendor!U17)&lt;1,"",Vendor!U17)</f>
        <v/>
      </c>
      <c r="X17" s="272" t="str">
        <f>IF(LEN(Vendor!V17)&lt;1,"",Vendor!V17)</f>
        <v/>
      </c>
      <c r="Y17" s="282" t="str">
        <f>IF(LEN(Vendor!W17)&lt;1,"",Vendor!W17)</f>
        <v/>
      </c>
      <c r="Z17" s="209" t="str">
        <f>IF(LEN(Vendor!X17)&lt;1,"",Vendor!X17)</f>
        <v/>
      </c>
      <c r="AA17" s="209" t="str">
        <f>IF(LEN(Vendor!X17)&lt;1,"",Vendor!X17)</f>
        <v/>
      </c>
      <c r="AB17" s="209" t="str">
        <f>IF(LEN(Vendor!Z17)&lt;1,"",Vendor!Z17)</f>
        <v/>
      </c>
      <c r="AC17" s="209" t="str">
        <f>IF(LEN(Vendor!AA17)&lt;1,"",Vendor!AA17)</f>
        <v/>
      </c>
      <c r="AD17" s="209" t="str">
        <f>IF(LEN(Vendor!AB17)&lt;1,"",Vendor!AB17)</f>
        <v/>
      </c>
      <c r="AE17" s="209" t="str">
        <f>IF(LEN(Vendor!AC17)&lt;1,"",Vendor!AC17)</f>
        <v/>
      </c>
      <c r="AF17" s="240" t="str">
        <f>IF(LEN(Merchandising!T18)&lt;1,"",Merchandising!T18)</f>
        <v/>
      </c>
      <c r="AG17" s="241" t="str">
        <f>IF(LEN(Vendor!AD17)&lt;1,"",Vendor!AD17)</f>
        <v/>
      </c>
      <c r="AH17" s="242" t="str">
        <f t="shared" si="1"/>
        <v/>
      </c>
      <c r="AI17" s="243" t="str">
        <f>IF(LEN(Merchandising!U18)&lt;1,"",Merchandising!U18)</f>
        <v/>
      </c>
      <c r="AJ17" s="244" t="str">
        <f>IF(LEN(Merchandising!P18)&lt;1,"",Merchandising!P18)</f>
        <v/>
      </c>
      <c r="AK17" s="245" t="str">
        <f>IF(LEN(Merchandising!Q18)&lt;1,"",Merchandising!Q18)</f>
        <v/>
      </c>
      <c r="AL17" s="209" t="str">
        <f>IF(LEN(Vendor!AI17)&lt;1,"",Vendor!AI17)</f>
        <v/>
      </c>
      <c r="AM17" s="246" t="str">
        <f>_xlfn.SWITCH(Vendor!AK17,"Select","","No Restriction","N: None","Pallet","P: Pallet","Ti/Layer","T: Ti/Layer")</f>
        <v/>
      </c>
      <c r="AN17" s="247" t="str">
        <f>IF(LEN(Merchandising!X18)&lt;1,"",Merchandising!X18)</f>
        <v/>
      </c>
      <c r="AO17" s="248" t="str">
        <f>IF(LEN(Merchandising!Y18)&lt;1,"",Merchandising!Y18)</f>
        <v/>
      </c>
      <c r="AP17" s="249" t="str">
        <f>IF(LEN(Merchandising!Z18)&lt;1,"",Merchandising!Z18)</f>
        <v/>
      </c>
      <c r="AQ17" s="250" t="str">
        <f>IF(LEN(Merchandising!AA18)&lt;1,"",Merchandising!AA18)</f>
        <v/>
      </c>
      <c r="AR17" s="251" t="str">
        <f>IF(LEN(Merchandising!AB18)&lt;1,"",Merchandising!AB18)</f>
        <v/>
      </c>
      <c r="AS17" s="252" t="str">
        <f>IF(Merchandising!AC18="Select","",Merchandising!AC18)</f>
        <v/>
      </c>
      <c r="AT17" s="472" t="str">
        <f>IF(LEN(Merchandising!AD18)&lt;1,"",Merchandising!AD18)</f>
        <v/>
      </c>
      <c r="AU17" s="253"/>
      <c r="AV17" s="254"/>
      <c r="AW17" s="423"/>
      <c r="AX17" s="424"/>
      <c r="AY17" s="425"/>
    </row>
    <row r="18" spans="1:51" ht="22.5" customHeight="1" thickBot="1" x14ac:dyDescent="0.35">
      <c r="A18" s="202"/>
      <c r="B18" s="203" t="str">
        <f t="shared" si="0"/>
        <v/>
      </c>
      <c r="C18" s="204"/>
      <c r="D18" s="205"/>
      <c r="E18" s="206" t="str">
        <f>IF(LEN(Merchandising!S19)&lt;1,"",Merchandising!S19)</f>
        <v/>
      </c>
      <c r="F18" s="207" t="str">
        <f>_xlfn.SWITCH(Merchandising!R19,"Select","","New Item","","Replace - Flow","R","Replace - Stop","R","Bonus","B","")</f>
        <v/>
      </c>
      <c r="G18" s="208" t="str">
        <f>IF(LEN(Vendor!E18)&lt;1,"",Vendor!E18)</f>
        <v/>
      </c>
      <c r="H18" s="208" t="str">
        <f>IF(LEN(Vendor!G18)&lt;1,"",Vendor!G18)</f>
        <v/>
      </c>
      <c r="I18" s="208" t="str">
        <f>IF(LEN(Vendor!I18)&lt;1,"",Vendor!I18)</f>
        <v/>
      </c>
      <c r="J18" s="209" t="str">
        <f>IF(LEN(Vendor!K18)&lt;1,"",Vendor!K18)</f>
        <v/>
      </c>
      <c r="K18" s="209" t="str">
        <f>IF(LEN(Merchandising!F19)&lt;1,"",Merchandising!F19)</f>
        <v/>
      </c>
      <c r="L18" s="210" t="str">
        <f>IF(LEN(Vendor!N18)&lt;1,"",Vendor!N18)</f>
        <v/>
      </c>
      <c r="M18" s="209" t="str">
        <f>IF(LEN(Vendor!O18)&lt;1,"",Vendor!O18)</f>
        <v/>
      </c>
      <c r="N18" s="211" t="str">
        <f>IF(LEN(Merchandising!N19)&lt;1,"",Merchandising!N19)</f>
        <v/>
      </c>
      <c r="O18" s="211" t="str">
        <f>IF(LEN(Merchandising!O19)&lt;1,"",Merchandising!O19)</f>
        <v/>
      </c>
      <c r="P18" s="30" t="str">
        <f>IF(LEN(Vendor!L18)&lt;1,"",Vendor!L18)</f>
        <v/>
      </c>
      <c r="Q18" s="30" t="str">
        <f>IF(LEN(Merchandising!M19)&lt;1,"",Merchandising!M19)</f>
        <v/>
      </c>
      <c r="R18" s="239" t="str">
        <f>IF(LEN(Vendor!P18)&lt;1,"",Vendor!P18)</f>
        <v/>
      </c>
      <c r="S18" s="239" t="str">
        <f>IF(LEN(Vendor!Q18)&lt;1,"",Vendor!Q18)</f>
        <v/>
      </c>
      <c r="T18" s="239" t="str">
        <f>IF(LEN(Vendor!R18)&lt;1,"",Vendor!R18)</f>
        <v/>
      </c>
      <c r="U18" s="210" t="str">
        <f>IF(LEN(Vendor!S18)&lt;1,"",Vendor!S18)</f>
        <v/>
      </c>
      <c r="V18" s="209" t="str">
        <f>IF(LEN(Vendor!T18)&lt;1,"",Vendor!T18)</f>
        <v/>
      </c>
      <c r="W18" s="209" t="str">
        <f>IF(LEN(Vendor!U18)&lt;1,"",Vendor!U18)</f>
        <v/>
      </c>
      <c r="X18" s="272" t="str">
        <f>IF(LEN(Vendor!V18)&lt;1,"",Vendor!V18)</f>
        <v/>
      </c>
      <c r="Y18" s="282" t="str">
        <f>IF(LEN(Vendor!W18)&lt;1,"",Vendor!W18)</f>
        <v/>
      </c>
      <c r="Z18" s="209" t="str">
        <f>IF(LEN(Vendor!X18)&lt;1,"",Vendor!X18)</f>
        <v/>
      </c>
      <c r="AA18" s="209" t="str">
        <f>IF(LEN(Vendor!X18)&lt;1,"",Vendor!X18)</f>
        <v/>
      </c>
      <c r="AB18" s="209" t="str">
        <f>IF(LEN(Vendor!Z18)&lt;1,"",Vendor!Z18)</f>
        <v/>
      </c>
      <c r="AC18" s="209" t="str">
        <f>IF(LEN(Vendor!AA18)&lt;1,"",Vendor!AA18)</f>
        <v/>
      </c>
      <c r="AD18" s="209" t="str">
        <f>IF(LEN(Vendor!AB18)&lt;1,"",Vendor!AB18)</f>
        <v/>
      </c>
      <c r="AE18" s="209" t="str">
        <f>IF(LEN(Vendor!AC18)&lt;1,"",Vendor!AC18)</f>
        <v/>
      </c>
      <c r="AF18" s="240" t="str">
        <f>IF(LEN(Merchandising!T19)&lt;1,"",Merchandising!T19)</f>
        <v/>
      </c>
      <c r="AG18" s="241" t="str">
        <f>IF(LEN(Vendor!AD18)&lt;1,"",Vendor!AD18)</f>
        <v/>
      </c>
      <c r="AH18" s="242" t="str">
        <f t="shared" si="1"/>
        <v/>
      </c>
      <c r="AI18" s="243" t="str">
        <f>IF(LEN(Merchandising!U19)&lt;1,"",Merchandising!U19)</f>
        <v/>
      </c>
      <c r="AJ18" s="244" t="str">
        <f>IF(LEN(Merchandising!P19)&lt;1,"",Merchandising!P19)</f>
        <v/>
      </c>
      <c r="AK18" s="245" t="str">
        <f>IF(LEN(Merchandising!Q19)&lt;1,"",Merchandising!Q19)</f>
        <v/>
      </c>
      <c r="AL18" s="209" t="str">
        <f>IF(LEN(Vendor!AI18)&lt;1,"",Vendor!AI18)</f>
        <v/>
      </c>
      <c r="AM18" s="246" t="str">
        <f>_xlfn.SWITCH(Vendor!AK18,"Select","","No Restriction","N: None","Pallet","P: Pallet","Ti/Layer","T: Ti/Layer")</f>
        <v/>
      </c>
      <c r="AN18" s="247" t="str">
        <f>IF(LEN(Merchandising!X19)&lt;1,"",Merchandising!X19)</f>
        <v/>
      </c>
      <c r="AO18" s="248" t="str">
        <f>IF(LEN(Merchandising!Y19)&lt;1,"",Merchandising!Y19)</f>
        <v/>
      </c>
      <c r="AP18" s="249" t="str">
        <f>IF(LEN(Merchandising!Z19)&lt;1,"",Merchandising!Z19)</f>
        <v/>
      </c>
      <c r="AQ18" s="250" t="str">
        <f>IF(LEN(Merchandising!AA19)&lt;1,"",Merchandising!AA19)</f>
        <v/>
      </c>
      <c r="AR18" s="251" t="str">
        <f>IF(LEN(Merchandising!AB19)&lt;1,"",Merchandising!AB19)</f>
        <v/>
      </c>
      <c r="AS18" s="252" t="str">
        <f>IF(Merchandising!AC19="Select","",Merchandising!AC19)</f>
        <v/>
      </c>
      <c r="AT18" s="472" t="str">
        <f>IF(LEN(Merchandising!AD19)&lt;1,"",Merchandising!AD19)</f>
        <v/>
      </c>
      <c r="AU18" s="253"/>
      <c r="AV18" s="254"/>
      <c r="AW18" s="423"/>
      <c r="AX18" s="424"/>
      <c r="AY18" s="425"/>
    </row>
    <row r="19" spans="1:51" ht="22.5" customHeight="1" thickBot="1" x14ac:dyDescent="0.35">
      <c r="A19" s="202"/>
      <c r="B19" s="203" t="str">
        <f t="shared" si="0"/>
        <v/>
      </c>
      <c r="C19" s="204"/>
      <c r="D19" s="205"/>
      <c r="E19" s="206" t="str">
        <f>IF(LEN(Merchandising!S20)&lt;1,"",Merchandising!S20)</f>
        <v/>
      </c>
      <c r="F19" s="207" t="str">
        <f>_xlfn.SWITCH(Merchandising!R20,"Select","","New Item","","Replace - Flow","R","Replace - Stop","R","Bonus","B","")</f>
        <v/>
      </c>
      <c r="G19" s="208" t="str">
        <f>IF(LEN(Vendor!E19)&lt;1,"",Vendor!E19)</f>
        <v/>
      </c>
      <c r="H19" s="208" t="str">
        <f>IF(LEN(Vendor!G19)&lt;1,"",Vendor!G19)</f>
        <v/>
      </c>
      <c r="I19" s="208" t="str">
        <f>IF(LEN(Vendor!I19)&lt;1,"",Vendor!I19)</f>
        <v/>
      </c>
      <c r="J19" s="209" t="str">
        <f>IF(LEN(Vendor!K19)&lt;1,"",Vendor!K19)</f>
        <v/>
      </c>
      <c r="K19" s="209" t="str">
        <f>IF(LEN(Merchandising!F20)&lt;1,"",Merchandising!F20)</f>
        <v/>
      </c>
      <c r="L19" s="210" t="str">
        <f>IF(LEN(Vendor!N19)&lt;1,"",Vendor!N19)</f>
        <v/>
      </c>
      <c r="M19" s="209" t="str">
        <f>IF(LEN(Vendor!O19)&lt;1,"",Vendor!O19)</f>
        <v/>
      </c>
      <c r="N19" s="211" t="str">
        <f>IF(LEN(Merchandising!N20)&lt;1,"",Merchandising!N20)</f>
        <v/>
      </c>
      <c r="O19" s="211" t="str">
        <f>IF(LEN(Merchandising!O20)&lt;1,"",Merchandising!O20)</f>
        <v/>
      </c>
      <c r="P19" s="30" t="str">
        <f>IF(LEN(Vendor!L19)&lt;1,"",Vendor!L19)</f>
        <v/>
      </c>
      <c r="Q19" s="30" t="str">
        <f>IF(LEN(Merchandising!M20)&lt;1,"",Merchandising!M20)</f>
        <v/>
      </c>
      <c r="R19" s="239" t="str">
        <f>IF(LEN(Vendor!P19)&lt;1,"",Vendor!P19)</f>
        <v/>
      </c>
      <c r="S19" s="239" t="str">
        <f>IF(LEN(Vendor!Q19)&lt;1,"",Vendor!Q19)</f>
        <v/>
      </c>
      <c r="T19" s="239" t="str">
        <f>IF(LEN(Vendor!R19)&lt;1,"",Vendor!R19)</f>
        <v/>
      </c>
      <c r="U19" s="210" t="str">
        <f>IF(LEN(Vendor!S19)&lt;1,"",Vendor!S19)</f>
        <v/>
      </c>
      <c r="V19" s="209" t="str">
        <f>IF(LEN(Vendor!T19)&lt;1,"",Vendor!T19)</f>
        <v/>
      </c>
      <c r="W19" s="209" t="str">
        <f>IF(LEN(Vendor!U19)&lt;1,"",Vendor!U19)</f>
        <v/>
      </c>
      <c r="X19" s="272" t="str">
        <f>IF(LEN(Vendor!V19)&lt;1,"",Vendor!V19)</f>
        <v/>
      </c>
      <c r="Y19" s="282" t="str">
        <f>IF(LEN(Vendor!W19)&lt;1,"",Vendor!W19)</f>
        <v/>
      </c>
      <c r="Z19" s="209" t="str">
        <f>IF(LEN(Vendor!X19)&lt;1,"",Vendor!X19)</f>
        <v/>
      </c>
      <c r="AA19" s="209" t="str">
        <f>IF(LEN(Vendor!X19)&lt;1,"",Vendor!X19)</f>
        <v/>
      </c>
      <c r="AB19" s="209" t="str">
        <f>IF(LEN(Vendor!Z19)&lt;1,"",Vendor!Z19)</f>
        <v/>
      </c>
      <c r="AC19" s="209" t="str">
        <f>IF(LEN(Vendor!AA19)&lt;1,"",Vendor!AA19)</f>
        <v/>
      </c>
      <c r="AD19" s="209" t="str">
        <f>IF(LEN(Vendor!AB19)&lt;1,"",Vendor!AB19)</f>
        <v/>
      </c>
      <c r="AE19" s="209" t="str">
        <f>IF(LEN(Vendor!AC19)&lt;1,"",Vendor!AC19)</f>
        <v/>
      </c>
      <c r="AF19" s="240" t="str">
        <f>IF(LEN(Merchandising!T20)&lt;1,"",Merchandising!T20)</f>
        <v/>
      </c>
      <c r="AG19" s="241" t="str">
        <f>IF(LEN(Vendor!AD19)&lt;1,"",Vendor!AD19)</f>
        <v/>
      </c>
      <c r="AH19" s="242" t="str">
        <f t="shared" si="1"/>
        <v/>
      </c>
      <c r="AI19" s="243" t="str">
        <f>IF(LEN(Merchandising!U20)&lt;1,"",Merchandising!U20)</f>
        <v/>
      </c>
      <c r="AJ19" s="244" t="str">
        <f>IF(LEN(Merchandising!P20)&lt;1,"",Merchandising!P20)</f>
        <v/>
      </c>
      <c r="AK19" s="245" t="str">
        <f>IF(LEN(Merchandising!Q20)&lt;1,"",Merchandising!Q20)</f>
        <v/>
      </c>
      <c r="AL19" s="209" t="str">
        <f>IF(LEN(Vendor!AI19)&lt;1,"",Vendor!AI19)</f>
        <v/>
      </c>
      <c r="AM19" s="246" t="str">
        <f>_xlfn.SWITCH(Vendor!AK19,"Select","","No Restriction","N: None","Pallet","P: Pallet","Ti/Layer","T: Ti/Layer")</f>
        <v/>
      </c>
      <c r="AN19" s="247" t="str">
        <f>IF(LEN(Merchandising!X20)&lt;1,"",Merchandising!X20)</f>
        <v/>
      </c>
      <c r="AO19" s="248" t="str">
        <f>IF(LEN(Merchandising!Y20)&lt;1,"",Merchandising!Y20)</f>
        <v/>
      </c>
      <c r="AP19" s="249" t="str">
        <f>IF(LEN(Merchandising!Z20)&lt;1,"",Merchandising!Z20)</f>
        <v/>
      </c>
      <c r="AQ19" s="250" t="str">
        <f>IF(LEN(Merchandising!AA20)&lt;1,"",Merchandising!AA20)</f>
        <v/>
      </c>
      <c r="AR19" s="251" t="str">
        <f>IF(LEN(Merchandising!AB20)&lt;1,"",Merchandising!AB20)</f>
        <v/>
      </c>
      <c r="AS19" s="252" t="str">
        <f>IF(Merchandising!AC20="Select","",Merchandising!AC20)</f>
        <v/>
      </c>
      <c r="AT19" s="472" t="str">
        <f>IF(LEN(Merchandising!AD20)&lt;1,"",Merchandising!AD20)</f>
        <v/>
      </c>
      <c r="AU19" s="253"/>
      <c r="AV19" s="254"/>
      <c r="AW19" s="423"/>
      <c r="AX19" s="424"/>
      <c r="AY19" s="425"/>
    </row>
    <row r="20" spans="1:51" ht="22.5" customHeight="1" thickBot="1" x14ac:dyDescent="0.35">
      <c r="A20" s="202"/>
      <c r="B20" s="203" t="str">
        <f t="shared" si="0"/>
        <v/>
      </c>
      <c r="C20" s="204"/>
      <c r="D20" s="205"/>
      <c r="E20" s="206" t="str">
        <f>IF(LEN(Merchandising!S21)&lt;1,"",Merchandising!S21)</f>
        <v/>
      </c>
      <c r="F20" s="207" t="str">
        <f>_xlfn.SWITCH(Merchandising!R21,"Select","","New Item","","Replace - Flow","R","Replace - Stop","R","Bonus","B","")</f>
        <v/>
      </c>
      <c r="G20" s="208" t="str">
        <f>IF(LEN(Vendor!E20)&lt;1,"",Vendor!E20)</f>
        <v/>
      </c>
      <c r="H20" s="208" t="str">
        <f>IF(LEN(Vendor!G20)&lt;1,"",Vendor!G20)</f>
        <v/>
      </c>
      <c r="I20" s="208" t="str">
        <f>IF(LEN(Vendor!I20)&lt;1,"",Vendor!I20)</f>
        <v/>
      </c>
      <c r="J20" s="209" t="str">
        <f>IF(LEN(Vendor!K20)&lt;1,"",Vendor!K20)</f>
        <v/>
      </c>
      <c r="K20" s="209" t="str">
        <f>IF(LEN(Merchandising!F21)&lt;1,"",Merchandising!F21)</f>
        <v/>
      </c>
      <c r="L20" s="210" t="str">
        <f>IF(LEN(Vendor!N20)&lt;1,"",Vendor!N20)</f>
        <v/>
      </c>
      <c r="M20" s="209" t="str">
        <f>IF(LEN(Vendor!O20)&lt;1,"",Vendor!O20)</f>
        <v/>
      </c>
      <c r="N20" s="211" t="str">
        <f>IF(LEN(Merchandising!N21)&lt;1,"",Merchandising!N21)</f>
        <v/>
      </c>
      <c r="O20" s="211" t="str">
        <f>IF(LEN(Merchandising!O21)&lt;1,"",Merchandising!O21)</f>
        <v/>
      </c>
      <c r="P20" s="30" t="str">
        <f>IF(LEN(Vendor!L20)&lt;1,"",Vendor!L20)</f>
        <v/>
      </c>
      <c r="Q20" s="30" t="str">
        <f>IF(LEN(Merchandising!M21)&lt;1,"",Merchandising!M21)</f>
        <v/>
      </c>
      <c r="R20" s="239" t="str">
        <f>IF(LEN(Vendor!P20)&lt;1,"",Vendor!P20)</f>
        <v/>
      </c>
      <c r="S20" s="239" t="str">
        <f>IF(LEN(Vendor!Q20)&lt;1,"",Vendor!Q20)</f>
        <v/>
      </c>
      <c r="T20" s="239" t="str">
        <f>IF(LEN(Vendor!R20)&lt;1,"",Vendor!R20)</f>
        <v/>
      </c>
      <c r="U20" s="210" t="str">
        <f>IF(LEN(Vendor!S20)&lt;1,"",Vendor!S20)</f>
        <v/>
      </c>
      <c r="V20" s="209" t="str">
        <f>IF(LEN(Vendor!T20)&lt;1,"",Vendor!T20)</f>
        <v/>
      </c>
      <c r="W20" s="209" t="str">
        <f>IF(LEN(Vendor!U20)&lt;1,"",Vendor!U20)</f>
        <v/>
      </c>
      <c r="X20" s="272" t="str">
        <f>IF(LEN(Vendor!V20)&lt;1,"",Vendor!V20)</f>
        <v/>
      </c>
      <c r="Y20" s="282" t="str">
        <f>IF(LEN(Vendor!W20)&lt;1,"",Vendor!W20)</f>
        <v/>
      </c>
      <c r="Z20" s="209" t="str">
        <f>IF(LEN(Vendor!X20)&lt;1,"",Vendor!X20)</f>
        <v/>
      </c>
      <c r="AA20" s="209" t="str">
        <f>IF(LEN(Vendor!X20)&lt;1,"",Vendor!X20)</f>
        <v/>
      </c>
      <c r="AB20" s="209" t="str">
        <f>IF(LEN(Vendor!Z20)&lt;1,"",Vendor!Z20)</f>
        <v/>
      </c>
      <c r="AC20" s="209" t="str">
        <f>IF(LEN(Vendor!AA20)&lt;1,"",Vendor!AA20)</f>
        <v/>
      </c>
      <c r="AD20" s="209" t="str">
        <f>IF(LEN(Vendor!AB20)&lt;1,"",Vendor!AB20)</f>
        <v/>
      </c>
      <c r="AE20" s="209" t="str">
        <f>IF(LEN(Vendor!AC20)&lt;1,"",Vendor!AC20)</f>
        <v/>
      </c>
      <c r="AF20" s="240" t="str">
        <f>IF(LEN(Merchandising!T21)&lt;1,"",Merchandising!T21)</f>
        <v/>
      </c>
      <c r="AG20" s="241" t="str">
        <f>IF(LEN(Vendor!AD20)&lt;1,"",Vendor!AD20)</f>
        <v/>
      </c>
      <c r="AH20" s="242" t="str">
        <f t="shared" si="1"/>
        <v/>
      </c>
      <c r="AI20" s="243" t="str">
        <f>IF(LEN(Merchandising!U21)&lt;1,"",Merchandising!U21)</f>
        <v/>
      </c>
      <c r="AJ20" s="244" t="str">
        <f>IF(LEN(Merchandising!P21)&lt;1,"",Merchandising!P21)</f>
        <v/>
      </c>
      <c r="AK20" s="245" t="str">
        <f>IF(LEN(Merchandising!Q21)&lt;1,"",Merchandising!Q21)</f>
        <v/>
      </c>
      <c r="AL20" s="209" t="str">
        <f>IF(LEN(Vendor!AI20)&lt;1,"",Vendor!AI20)</f>
        <v/>
      </c>
      <c r="AM20" s="246" t="str">
        <f>_xlfn.SWITCH(Vendor!AK20,"Select","","No Restriction","N: None","Pallet","P: Pallet","Ti/Layer","T: Ti/Layer")</f>
        <v/>
      </c>
      <c r="AN20" s="247" t="str">
        <f>IF(LEN(Merchandising!X21)&lt;1,"",Merchandising!X21)</f>
        <v/>
      </c>
      <c r="AO20" s="248" t="str">
        <f>IF(LEN(Merchandising!Y21)&lt;1,"",Merchandising!Y21)</f>
        <v/>
      </c>
      <c r="AP20" s="249" t="str">
        <f>IF(LEN(Merchandising!Z21)&lt;1,"",Merchandising!Z21)</f>
        <v/>
      </c>
      <c r="AQ20" s="250" t="str">
        <f>IF(LEN(Merchandising!AA21)&lt;1,"",Merchandising!AA21)</f>
        <v/>
      </c>
      <c r="AR20" s="251" t="str">
        <f>IF(LEN(Merchandising!AB21)&lt;1,"",Merchandising!AB21)</f>
        <v/>
      </c>
      <c r="AS20" s="252" t="str">
        <f>IF(Merchandising!AC21="Select","",Merchandising!AC21)</f>
        <v/>
      </c>
      <c r="AT20" s="472" t="str">
        <f>IF(LEN(Merchandising!AD21)&lt;1,"",Merchandising!AD21)</f>
        <v/>
      </c>
      <c r="AU20" s="253"/>
      <c r="AV20" s="254"/>
      <c r="AW20" s="423"/>
      <c r="AX20" s="424"/>
      <c r="AY20" s="425"/>
    </row>
    <row r="21" spans="1:51" ht="22.5" customHeight="1" thickBot="1" x14ac:dyDescent="0.35">
      <c r="A21" s="202"/>
      <c r="B21" s="203" t="str">
        <f t="shared" si="0"/>
        <v/>
      </c>
      <c r="C21" s="204"/>
      <c r="D21" s="205"/>
      <c r="E21" s="206" t="str">
        <f>IF(LEN(Merchandising!S22)&lt;1,"",Merchandising!S22)</f>
        <v/>
      </c>
      <c r="F21" s="207" t="str">
        <f>_xlfn.SWITCH(Merchandising!R22,"Select","","New Item","","Replace - Flow","R","Replace - Stop","R","Bonus","B","")</f>
        <v/>
      </c>
      <c r="G21" s="208" t="str">
        <f>IF(LEN(Vendor!E21)&lt;1,"",Vendor!E21)</f>
        <v/>
      </c>
      <c r="H21" s="208" t="str">
        <f>IF(LEN(Vendor!G21)&lt;1,"",Vendor!G21)</f>
        <v/>
      </c>
      <c r="I21" s="208" t="str">
        <f>IF(LEN(Vendor!I21)&lt;1,"",Vendor!I21)</f>
        <v/>
      </c>
      <c r="J21" s="209" t="str">
        <f>IF(LEN(Vendor!K21)&lt;1,"",Vendor!K21)</f>
        <v/>
      </c>
      <c r="K21" s="209" t="str">
        <f>IF(LEN(Merchandising!F22)&lt;1,"",Merchandising!F22)</f>
        <v/>
      </c>
      <c r="L21" s="210" t="str">
        <f>IF(LEN(Vendor!N21)&lt;1,"",Vendor!N21)</f>
        <v/>
      </c>
      <c r="M21" s="209" t="str">
        <f>IF(LEN(Vendor!O21)&lt;1,"",Vendor!O21)</f>
        <v/>
      </c>
      <c r="N21" s="211" t="str">
        <f>IF(LEN(Merchandising!N22)&lt;1,"",Merchandising!N22)</f>
        <v/>
      </c>
      <c r="O21" s="211" t="str">
        <f>IF(LEN(Merchandising!O22)&lt;1,"",Merchandising!O22)</f>
        <v/>
      </c>
      <c r="P21" s="30" t="str">
        <f>IF(LEN(Vendor!L21)&lt;1,"",Vendor!L21)</f>
        <v/>
      </c>
      <c r="Q21" s="30" t="str">
        <f>IF(LEN(Merchandising!M22)&lt;1,"",Merchandising!M22)</f>
        <v/>
      </c>
      <c r="R21" s="239" t="str">
        <f>IF(LEN(Vendor!P21)&lt;1,"",Vendor!P21)</f>
        <v/>
      </c>
      <c r="S21" s="239" t="str">
        <f>IF(LEN(Vendor!Q21)&lt;1,"",Vendor!Q21)</f>
        <v/>
      </c>
      <c r="T21" s="239" t="str">
        <f>IF(LEN(Vendor!R21)&lt;1,"",Vendor!R21)</f>
        <v/>
      </c>
      <c r="U21" s="210" t="str">
        <f>IF(LEN(Vendor!S21)&lt;1,"",Vendor!S21)</f>
        <v/>
      </c>
      <c r="V21" s="209" t="str">
        <f>IF(LEN(Vendor!T21)&lt;1,"",Vendor!T21)</f>
        <v/>
      </c>
      <c r="W21" s="209" t="str">
        <f>IF(LEN(Vendor!U21)&lt;1,"",Vendor!U21)</f>
        <v/>
      </c>
      <c r="X21" s="272" t="str">
        <f>IF(LEN(Vendor!V21)&lt;1,"",Vendor!V21)</f>
        <v/>
      </c>
      <c r="Y21" s="282" t="str">
        <f>IF(LEN(Vendor!W21)&lt;1,"",Vendor!W21)</f>
        <v/>
      </c>
      <c r="Z21" s="209" t="str">
        <f>IF(LEN(Vendor!X21)&lt;1,"",Vendor!X21)</f>
        <v/>
      </c>
      <c r="AA21" s="209" t="str">
        <f>IF(LEN(Vendor!X21)&lt;1,"",Vendor!X21)</f>
        <v/>
      </c>
      <c r="AB21" s="209" t="str">
        <f>IF(LEN(Vendor!Z21)&lt;1,"",Vendor!Z21)</f>
        <v/>
      </c>
      <c r="AC21" s="209" t="str">
        <f>IF(LEN(Vendor!AA21)&lt;1,"",Vendor!AA21)</f>
        <v/>
      </c>
      <c r="AD21" s="209" t="str">
        <f>IF(LEN(Vendor!AB21)&lt;1,"",Vendor!AB21)</f>
        <v/>
      </c>
      <c r="AE21" s="209" t="str">
        <f>IF(LEN(Vendor!AC21)&lt;1,"",Vendor!AC21)</f>
        <v/>
      </c>
      <c r="AF21" s="240" t="str">
        <f>IF(LEN(Merchandising!T22)&lt;1,"",Merchandising!T22)</f>
        <v/>
      </c>
      <c r="AG21" s="241" t="str">
        <f>IF(LEN(Vendor!AD21)&lt;1,"",Vendor!AD21)</f>
        <v/>
      </c>
      <c r="AH21" s="242" t="str">
        <f t="shared" si="1"/>
        <v/>
      </c>
      <c r="AI21" s="243" t="str">
        <f>IF(LEN(Merchandising!U22)&lt;1,"",Merchandising!U22)</f>
        <v/>
      </c>
      <c r="AJ21" s="244" t="str">
        <f>IF(LEN(Merchandising!P22)&lt;1,"",Merchandising!P22)</f>
        <v/>
      </c>
      <c r="AK21" s="245" t="str">
        <f>IF(LEN(Merchandising!Q22)&lt;1,"",Merchandising!Q22)</f>
        <v/>
      </c>
      <c r="AL21" s="209" t="str">
        <f>IF(LEN(Vendor!AI21)&lt;1,"",Vendor!AI21)</f>
        <v/>
      </c>
      <c r="AM21" s="246" t="str">
        <f>_xlfn.SWITCH(Vendor!AK21,"Select","","No Restriction","N: None","Pallet","P: Pallet","Ti/Layer","T: Ti/Layer")</f>
        <v/>
      </c>
      <c r="AN21" s="247" t="str">
        <f>IF(LEN(Merchandising!X22)&lt;1,"",Merchandising!X22)</f>
        <v/>
      </c>
      <c r="AO21" s="248" t="str">
        <f>IF(LEN(Merchandising!Y22)&lt;1,"",Merchandising!Y22)</f>
        <v/>
      </c>
      <c r="AP21" s="249" t="str">
        <f>IF(LEN(Merchandising!Z22)&lt;1,"",Merchandising!Z22)</f>
        <v/>
      </c>
      <c r="AQ21" s="250" t="str">
        <f>IF(LEN(Merchandising!AA22)&lt;1,"",Merchandising!AA22)</f>
        <v/>
      </c>
      <c r="AR21" s="251" t="str">
        <f>IF(LEN(Merchandising!AB22)&lt;1,"",Merchandising!AB22)</f>
        <v/>
      </c>
      <c r="AS21" s="252" t="str">
        <f>IF(Merchandising!AC22="Select","",Merchandising!AC22)</f>
        <v/>
      </c>
      <c r="AT21" s="472" t="str">
        <f>IF(LEN(Merchandising!AD22)&lt;1,"",Merchandising!AD22)</f>
        <v/>
      </c>
      <c r="AU21" s="253"/>
      <c r="AV21" s="254"/>
      <c r="AW21" s="423"/>
      <c r="AX21" s="424"/>
      <c r="AY21" s="425"/>
    </row>
    <row r="22" spans="1:51" ht="22.5" customHeight="1" thickBot="1" x14ac:dyDescent="0.35">
      <c r="A22" s="202"/>
      <c r="B22" s="203" t="str">
        <f t="shared" si="0"/>
        <v/>
      </c>
      <c r="C22" s="204"/>
      <c r="D22" s="205"/>
      <c r="E22" s="206" t="str">
        <f>IF(LEN(Merchandising!S23)&lt;1,"",Merchandising!S23)</f>
        <v/>
      </c>
      <c r="F22" s="207" t="str">
        <f>_xlfn.SWITCH(Merchandising!R23,"Select","","New Item","","Replace - Flow","R","Replace - Stop","R","Bonus","B","")</f>
        <v/>
      </c>
      <c r="G22" s="208" t="str">
        <f>IF(LEN(Vendor!E22)&lt;1,"",Vendor!E22)</f>
        <v/>
      </c>
      <c r="H22" s="208" t="str">
        <f>IF(LEN(Vendor!G22)&lt;1,"",Vendor!G22)</f>
        <v/>
      </c>
      <c r="I22" s="208" t="str">
        <f>IF(LEN(Vendor!I22)&lt;1,"",Vendor!I22)</f>
        <v/>
      </c>
      <c r="J22" s="209" t="str">
        <f>IF(LEN(Vendor!K22)&lt;1,"",Vendor!K22)</f>
        <v/>
      </c>
      <c r="K22" s="209" t="str">
        <f>IF(LEN(Merchandising!F23)&lt;1,"",Merchandising!F23)</f>
        <v/>
      </c>
      <c r="L22" s="210" t="str">
        <f>IF(LEN(Vendor!N22)&lt;1,"",Vendor!N22)</f>
        <v/>
      </c>
      <c r="M22" s="209" t="str">
        <f>IF(LEN(Vendor!O22)&lt;1,"",Vendor!O22)</f>
        <v/>
      </c>
      <c r="N22" s="211" t="str">
        <f>IF(LEN(Merchandising!N23)&lt;1,"",Merchandising!N23)</f>
        <v/>
      </c>
      <c r="O22" s="211" t="str">
        <f>IF(LEN(Merchandising!O23)&lt;1,"",Merchandising!O23)</f>
        <v/>
      </c>
      <c r="P22" s="30" t="str">
        <f>IF(LEN(Vendor!L22)&lt;1,"",Vendor!L22)</f>
        <v/>
      </c>
      <c r="Q22" s="30" t="str">
        <f>IF(LEN(Merchandising!M23)&lt;1,"",Merchandising!M23)</f>
        <v/>
      </c>
      <c r="R22" s="239" t="str">
        <f>IF(LEN(Vendor!P22)&lt;1,"",Vendor!P22)</f>
        <v/>
      </c>
      <c r="S22" s="239" t="str">
        <f>IF(LEN(Vendor!Q22)&lt;1,"",Vendor!Q22)</f>
        <v/>
      </c>
      <c r="T22" s="239" t="str">
        <f>IF(LEN(Vendor!R22)&lt;1,"",Vendor!R22)</f>
        <v/>
      </c>
      <c r="U22" s="210" t="str">
        <f>IF(LEN(Vendor!S22)&lt;1,"",Vendor!S22)</f>
        <v/>
      </c>
      <c r="V22" s="209" t="str">
        <f>IF(LEN(Vendor!T22)&lt;1,"",Vendor!T22)</f>
        <v/>
      </c>
      <c r="W22" s="209" t="str">
        <f>IF(LEN(Vendor!U22)&lt;1,"",Vendor!U22)</f>
        <v/>
      </c>
      <c r="X22" s="272" t="str">
        <f>IF(LEN(Vendor!V22)&lt;1,"",Vendor!V22)</f>
        <v/>
      </c>
      <c r="Y22" s="282" t="str">
        <f>IF(LEN(Vendor!W22)&lt;1,"",Vendor!W22)</f>
        <v/>
      </c>
      <c r="Z22" s="209" t="str">
        <f>IF(LEN(Vendor!X22)&lt;1,"",Vendor!X22)</f>
        <v/>
      </c>
      <c r="AA22" s="209" t="str">
        <f>IF(LEN(Vendor!X22)&lt;1,"",Vendor!X22)</f>
        <v/>
      </c>
      <c r="AB22" s="209" t="str">
        <f>IF(LEN(Vendor!Z22)&lt;1,"",Vendor!Z22)</f>
        <v/>
      </c>
      <c r="AC22" s="209" t="str">
        <f>IF(LEN(Vendor!AA22)&lt;1,"",Vendor!AA22)</f>
        <v/>
      </c>
      <c r="AD22" s="209" t="str">
        <f>IF(LEN(Vendor!AB22)&lt;1,"",Vendor!AB22)</f>
        <v/>
      </c>
      <c r="AE22" s="209" t="str">
        <f>IF(LEN(Vendor!AC22)&lt;1,"",Vendor!AC22)</f>
        <v/>
      </c>
      <c r="AF22" s="240" t="str">
        <f>IF(LEN(Merchandising!T23)&lt;1,"",Merchandising!T23)</f>
        <v/>
      </c>
      <c r="AG22" s="241" t="str">
        <f>IF(LEN(Vendor!AD22)&lt;1,"",Vendor!AD22)</f>
        <v/>
      </c>
      <c r="AH22" s="242" t="str">
        <f t="shared" si="1"/>
        <v/>
      </c>
      <c r="AI22" s="243" t="str">
        <f>IF(LEN(Merchandising!U23)&lt;1,"",Merchandising!U23)</f>
        <v/>
      </c>
      <c r="AJ22" s="244" t="str">
        <f>IF(LEN(Merchandising!P23)&lt;1,"",Merchandising!P23)</f>
        <v/>
      </c>
      <c r="AK22" s="245" t="str">
        <f>IF(LEN(Merchandising!Q23)&lt;1,"",Merchandising!Q23)</f>
        <v/>
      </c>
      <c r="AL22" s="209" t="str">
        <f>IF(LEN(Vendor!AI22)&lt;1,"",Vendor!AI22)</f>
        <v/>
      </c>
      <c r="AM22" s="246" t="str">
        <f>_xlfn.SWITCH(Vendor!AK22,"Select","","No Restriction","N: None","Pallet","P: Pallet","Ti/Layer","T: Ti/Layer")</f>
        <v/>
      </c>
      <c r="AN22" s="247" t="str">
        <f>IF(LEN(Merchandising!X23)&lt;1,"",Merchandising!X23)</f>
        <v/>
      </c>
      <c r="AO22" s="248" t="str">
        <f>IF(LEN(Merchandising!Y23)&lt;1,"",Merchandising!Y23)</f>
        <v/>
      </c>
      <c r="AP22" s="249" t="str">
        <f>IF(LEN(Merchandising!Z23)&lt;1,"",Merchandising!Z23)</f>
        <v/>
      </c>
      <c r="AQ22" s="250" t="str">
        <f>IF(LEN(Merchandising!AA23)&lt;1,"",Merchandising!AA23)</f>
        <v/>
      </c>
      <c r="AR22" s="251" t="str">
        <f>IF(LEN(Merchandising!AB23)&lt;1,"",Merchandising!AB23)</f>
        <v/>
      </c>
      <c r="AS22" s="252" t="str">
        <f>IF(Merchandising!AC23="Select","",Merchandising!AC23)</f>
        <v/>
      </c>
      <c r="AT22" s="472" t="str">
        <f>IF(LEN(Merchandising!AD23)&lt;1,"",Merchandising!AD23)</f>
        <v/>
      </c>
      <c r="AU22" s="253"/>
      <c r="AV22" s="254"/>
      <c r="AW22" s="423"/>
      <c r="AX22" s="424"/>
      <c r="AY22" s="425"/>
    </row>
    <row r="23" spans="1:51" ht="22.5" customHeight="1" thickBot="1" x14ac:dyDescent="0.35">
      <c r="A23" s="202"/>
      <c r="B23" s="203" t="str">
        <f t="shared" si="0"/>
        <v/>
      </c>
      <c r="C23" s="204"/>
      <c r="D23" s="205"/>
      <c r="E23" s="206" t="str">
        <f>IF(LEN(Merchandising!S24)&lt;1,"",Merchandising!S24)</f>
        <v/>
      </c>
      <c r="F23" s="207" t="str">
        <f>_xlfn.SWITCH(Merchandising!R24,"Select","","New Item","","Replace - Flow","R","Replace - Stop","R","Bonus","B","")</f>
        <v/>
      </c>
      <c r="G23" s="208" t="str">
        <f>IF(LEN(Vendor!E23)&lt;1,"",Vendor!E23)</f>
        <v/>
      </c>
      <c r="H23" s="208" t="str">
        <f>IF(LEN(Vendor!G23)&lt;1,"",Vendor!G23)</f>
        <v/>
      </c>
      <c r="I23" s="208" t="str">
        <f>IF(LEN(Vendor!I23)&lt;1,"",Vendor!I23)</f>
        <v/>
      </c>
      <c r="J23" s="209" t="str">
        <f>IF(LEN(Vendor!K23)&lt;1,"",Vendor!K23)</f>
        <v/>
      </c>
      <c r="K23" s="209" t="str">
        <f>IF(LEN(Merchandising!F24)&lt;1,"",Merchandising!F24)</f>
        <v/>
      </c>
      <c r="L23" s="210" t="str">
        <f>IF(LEN(Vendor!N23)&lt;1,"",Vendor!N23)</f>
        <v/>
      </c>
      <c r="M23" s="209" t="str">
        <f>IF(LEN(Vendor!O23)&lt;1,"",Vendor!O23)</f>
        <v/>
      </c>
      <c r="N23" s="211" t="str">
        <f>IF(LEN(Merchandising!N24)&lt;1,"",Merchandising!N24)</f>
        <v/>
      </c>
      <c r="O23" s="211" t="str">
        <f>IF(LEN(Merchandising!O24)&lt;1,"",Merchandising!O24)</f>
        <v/>
      </c>
      <c r="P23" s="30" t="str">
        <f>IF(LEN(Vendor!L23)&lt;1,"",Vendor!L23)</f>
        <v/>
      </c>
      <c r="Q23" s="30" t="str">
        <f>IF(LEN(Merchandising!M24)&lt;1,"",Merchandising!M24)</f>
        <v/>
      </c>
      <c r="R23" s="239" t="str">
        <f>IF(LEN(Vendor!P23)&lt;1,"",Vendor!P23)</f>
        <v/>
      </c>
      <c r="S23" s="239" t="str">
        <f>IF(LEN(Vendor!Q23)&lt;1,"",Vendor!Q23)</f>
        <v/>
      </c>
      <c r="T23" s="239" t="str">
        <f>IF(LEN(Vendor!R23)&lt;1,"",Vendor!R23)</f>
        <v/>
      </c>
      <c r="U23" s="210" t="str">
        <f>IF(LEN(Vendor!S23)&lt;1,"",Vendor!S23)</f>
        <v/>
      </c>
      <c r="V23" s="209" t="str">
        <f>IF(LEN(Vendor!T23)&lt;1,"",Vendor!T23)</f>
        <v/>
      </c>
      <c r="W23" s="209" t="str">
        <f>IF(LEN(Vendor!U23)&lt;1,"",Vendor!U23)</f>
        <v/>
      </c>
      <c r="X23" s="272" t="str">
        <f>IF(LEN(Vendor!V23)&lt;1,"",Vendor!V23)</f>
        <v/>
      </c>
      <c r="Y23" s="282" t="str">
        <f>IF(LEN(Vendor!W23)&lt;1,"",Vendor!W23)</f>
        <v/>
      </c>
      <c r="Z23" s="209" t="str">
        <f>IF(LEN(Vendor!X23)&lt;1,"",Vendor!X23)</f>
        <v/>
      </c>
      <c r="AA23" s="209" t="str">
        <f>IF(LEN(Vendor!X23)&lt;1,"",Vendor!X23)</f>
        <v/>
      </c>
      <c r="AB23" s="209" t="str">
        <f>IF(LEN(Vendor!Z23)&lt;1,"",Vendor!Z23)</f>
        <v/>
      </c>
      <c r="AC23" s="209" t="str">
        <f>IF(LEN(Vendor!AA23)&lt;1,"",Vendor!AA23)</f>
        <v/>
      </c>
      <c r="AD23" s="209" t="str">
        <f>IF(LEN(Vendor!AB23)&lt;1,"",Vendor!AB23)</f>
        <v/>
      </c>
      <c r="AE23" s="209" t="str">
        <f>IF(LEN(Vendor!AC23)&lt;1,"",Vendor!AC23)</f>
        <v/>
      </c>
      <c r="AF23" s="240" t="str">
        <f>IF(LEN(Merchandising!T24)&lt;1,"",Merchandising!T24)</f>
        <v/>
      </c>
      <c r="AG23" s="241" t="str">
        <f>IF(LEN(Vendor!AD23)&lt;1,"",Vendor!AD23)</f>
        <v/>
      </c>
      <c r="AH23" s="242" t="str">
        <f t="shared" si="1"/>
        <v/>
      </c>
      <c r="AI23" s="243" t="str">
        <f>IF(LEN(Merchandising!U24)&lt;1,"",Merchandising!U24)</f>
        <v/>
      </c>
      <c r="AJ23" s="244" t="str">
        <f>IF(LEN(Merchandising!P24)&lt;1,"",Merchandising!P24)</f>
        <v/>
      </c>
      <c r="AK23" s="245" t="str">
        <f>IF(LEN(Merchandising!Q24)&lt;1,"",Merchandising!Q24)</f>
        <v/>
      </c>
      <c r="AL23" s="209" t="str">
        <f>IF(LEN(Vendor!AI23)&lt;1,"",Vendor!AI23)</f>
        <v/>
      </c>
      <c r="AM23" s="246" t="str">
        <f>_xlfn.SWITCH(Vendor!AK23,"Select","","No Restriction","N: None","Pallet","P: Pallet","Ti/Layer","T: Ti/Layer")</f>
        <v/>
      </c>
      <c r="AN23" s="247" t="str">
        <f>IF(LEN(Merchandising!X24)&lt;1,"",Merchandising!X24)</f>
        <v/>
      </c>
      <c r="AO23" s="248" t="str">
        <f>IF(LEN(Merchandising!Y24)&lt;1,"",Merchandising!Y24)</f>
        <v/>
      </c>
      <c r="AP23" s="249" t="str">
        <f>IF(LEN(Merchandising!Z24)&lt;1,"",Merchandising!Z24)</f>
        <v/>
      </c>
      <c r="AQ23" s="250" t="str">
        <f>IF(LEN(Merchandising!AA24)&lt;1,"",Merchandising!AA24)</f>
        <v/>
      </c>
      <c r="AR23" s="251" t="str">
        <f>IF(LEN(Merchandising!AB24)&lt;1,"",Merchandising!AB24)</f>
        <v/>
      </c>
      <c r="AS23" s="252" t="str">
        <f>IF(Merchandising!AC24="Select","",Merchandising!AC24)</f>
        <v/>
      </c>
      <c r="AT23" s="472" t="str">
        <f>IF(LEN(Merchandising!AD24)&lt;1,"",Merchandising!AD24)</f>
        <v/>
      </c>
      <c r="AU23" s="253"/>
      <c r="AV23" s="254"/>
      <c r="AW23" s="423"/>
      <c r="AX23" s="424"/>
      <c r="AY23" s="425"/>
    </row>
    <row r="24" spans="1:51" ht="22.5" customHeight="1" thickBot="1" x14ac:dyDescent="0.35">
      <c r="A24" s="202"/>
      <c r="B24" s="203" t="str">
        <f t="shared" si="0"/>
        <v/>
      </c>
      <c r="C24" s="204"/>
      <c r="D24" s="205"/>
      <c r="E24" s="206" t="str">
        <f>IF(LEN(Merchandising!S25)&lt;1,"",Merchandising!S25)</f>
        <v/>
      </c>
      <c r="F24" s="207" t="str">
        <f>_xlfn.SWITCH(Merchandising!R25,"Select","","New Item","","Replace - Flow","R","Replace - Stop","R","Bonus","B","")</f>
        <v/>
      </c>
      <c r="G24" s="208" t="str">
        <f>IF(LEN(Vendor!E24)&lt;1,"",Vendor!E24)</f>
        <v/>
      </c>
      <c r="H24" s="208" t="str">
        <f>IF(LEN(Vendor!G24)&lt;1,"",Vendor!G24)</f>
        <v/>
      </c>
      <c r="I24" s="208" t="str">
        <f>IF(LEN(Vendor!I24)&lt;1,"",Vendor!I24)</f>
        <v/>
      </c>
      <c r="J24" s="209" t="str">
        <f>IF(LEN(Vendor!K24)&lt;1,"",Vendor!K24)</f>
        <v/>
      </c>
      <c r="K24" s="209" t="str">
        <f>IF(LEN(Merchandising!F25)&lt;1,"",Merchandising!F25)</f>
        <v/>
      </c>
      <c r="L24" s="210" t="str">
        <f>IF(LEN(Vendor!N24)&lt;1,"",Vendor!N24)</f>
        <v/>
      </c>
      <c r="M24" s="209" t="str">
        <f>IF(LEN(Vendor!O24)&lt;1,"",Vendor!O24)</f>
        <v/>
      </c>
      <c r="N24" s="211" t="str">
        <f>IF(LEN(Merchandising!N25)&lt;1,"",Merchandising!N25)</f>
        <v/>
      </c>
      <c r="O24" s="211" t="str">
        <f>IF(LEN(Merchandising!O25)&lt;1,"",Merchandising!O25)</f>
        <v/>
      </c>
      <c r="P24" s="30" t="str">
        <f>IF(LEN(Vendor!L24)&lt;1,"",Vendor!L24)</f>
        <v/>
      </c>
      <c r="Q24" s="30" t="str">
        <f>IF(LEN(Merchandising!M25)&lt;1,"",Merchandising!M25)</f>
        <v/>
      </c>
      <c r="R24" s="239" t="str">
        <f>IF(LEN(Vendor!P24)&lt;1,"",Vendor!P24)</f>
        <v/>
      </c>
      <c r="S24" s="239" t="str">
        <f>IF(LEN(Vendor!Q24)&lt;1,"",Vendor!Q24)</f>
        <v/>
      </c>
      <c r="T24" s="239" t="str">
        <f>IF(LEN(Vendor!R24)&lt;1,"",Vendor!R24)</f>
        <v/>
      </c>
      <c r="U24" s="210" t="str">
        <f>IF(LEN(Vendor!S24)&lt;1,"",Vendor!S24)</f>
        <v/>
      </c>
      <c r="V24" s="209" t="str">
        <f>IF(LEN(Vendor!T24)&lt;1,"",Vendor!T24)</f>
        <v/>
      </c>
      <c r="W24" s="209" t="str">
        <f>IF(LEN(Vendor!U24)&lt;1,"",Vendor!U24)</f>
        <v/>
      </c>
      <c r="X24" s="272" t="str">
        <f>IF(LEN(Vendor!V24)&lt;1,"",Vendor!V24)</f>
        <v/>
      </c>
      <c r="Y24" s="282" t="str">
        <f>IF(LEN(Vendor!W24)&lt;1,"",Vendor!W24)</f>
        <v/>
      </c>
      <c r="Z24" s="209" t="str">
        <f>IF(LEN(Vendor!X24)&lt;1,"",Vendor!X24)</f>
        <v/>
      </c>
      <c r="AA24" s="209" t="str">
        <f>IF(LEN(Vendor!X24)&lt;1,"",Vendor!X24)</f>
        <v/>
      </c>
      <c r="AB24" s="209" t="str">
        <f>IF(LEN(Vendor!Z24)&lt;1,"",Vendor!Z24)</f>
        <v/>
      </c>
      <c r="AC24" s="209" t="str">
        <f>IF(LEN(Vendor!AA24)&lt;1,"",Vendor!AA24)</f>
        <v/>
      </c>
      <c r="AD24" s="209" t="str">
        <f>IF(LEN(Vendor!AB24)&lt;1,"",Vendor!AB24)</f>
        <v/>
      </c>
      <c r="AE24" s="209" t="str">
        <f>IF(LEN(Vendor!AC24)&lt;1,"",Vendor!AC24)</f>
        <v/>
      </c>
      <c r="AF24" s="240" t="str">
        <f>IF(LEN(Merchandising!T25)&lt;1,"",Merchandising!T25)</f>
        <v/>
      </c>
      <c r="AG24" s="241" t="str">
        <f>IF(LEN(Vendor!AD24)&lt;1,"",Vendor!AD24)</f>
        <v/>
      </c>
      <c r="AH24" s="242" t="str">
        <f t="shared" si="1"/>
        <v/>
      </c>
      <c r="AI24" s="243" t="str">
        <f>IF(LEN(Merchandising!U25)&lt;1,"",Merchandising!U25)</f>
        <v/>
      </c>
      <c r="AJ24" s="244" t="str">
        <f>IF(LEN(Merchandising!P25)&lt;1,"",Merchandising!P25)</f>
        <v/>
      </c>
      <c r="AK24" s="245" t="str">
        <f>IF(LEN(Merchandising!Q25)&lt;1,"",Merchandising!Q25)</f>
        <v/>
      </c>
      <c r="AL24" s="209" t="str">
        <f>IF(LEN(Vendor!AI24)&lt;1,"",Vendor!AI24)</f>
        <v/>
      </c>
      <c r="AM24" s="246" t="str">
        <f>_xlfn.SWITCH(Vendor!AK24,"Select","","No Restriction","N: None","Pallet","P: Pallet","Ti/Layer","T: Ti/Layer")</f>
        <v/>
      </c>
      <c r="AN24" s="247" t="str">
        <f>IF(LEN(Merchandising!X25)&lt;1,"",Merchandising!X25)</f>
        <v/>
      </c>
      <c r="AO24" s="248" t="str">
        <f>IF(LEN(Merchandising!Y25)&lt;1,"",Merchandising!Y25)</f>
        <v/>
      </c>
      <c r="AP24" s="249" t="str">
        <f>IF(LEN(Merchandising!Z25)&lt;1,"",Merchandising!Z25)</f>
        <v/>
      </c>
      <c r="AQ24" s="250" t="str">
        <f>IF(LEN(Merchandising!AA25)&lt;1,"",Merchandising!AA25)</f>
        <v/>
      </c>
      <c r="AR24" s="251" t="str">
        <f>IF(LEN(Merchandising!AB25)&lt;1,"",Merchandising!AB25)</f>
        <v/>
      </c>
      <c r="AS24" s="252" t="str">
        <f>IF(Merchandising!AC25="Select","",Merchandising!AC25)</f>
        <v/>
      </c>
      <c r="AT24" s="472" t="str">
        <f>IF(LEN(Merchandising!AD25)&lt;1,"",Merchandising!AD25)</f>
        <v/>
      </c>
      <c r="AU24" s="253"/>
      <c r="AV24" s="254"/>
      <c r="AW24" s="423"/>
      <c r="AX24" s="424"/>
      <c r="AY24" s="425"/>
    </row>
    <row r="25" spans="1:51" ht="22.5" customHeight="1" thickBot="1" x14ac:dyDescent="0.35">
      <c r="A25" s="202"/>
      <c r="B25" s="203" t="str">
        <f t="shared" si="0"/>
        <v/>
      </c>
      <c r="C25" s="204"/>
      <c r="D25" s="205"/>
      <c r="E25" s="206" t="str">
        <f>IF(LEN(Merchandising!S26)&lt;1,"",Merchandising!S26)</f>
        <v/>
      </c>
      <c r="F25" s="207" t="str">
        <f>_xlfn.SWITCH(Merchandising!R26,"Select","","New Item","","Replace - Flow","R","Replace - Stop","R","Bonus","B","")</f>
        <v/>
      </c>
      <c r="G25" s="208" t="str">
        <f>IF(LEN(Vendor!E25)&lt;1,"",Vendor!E25)</f>
        <v/>
      </c>
      <c r="H25" s="208" t="str">
        <f>IF(LEN(Vendor!G25)&lt;1,"",Vendor!G25)</f>
        <v/>
      </c>
      <c r="I25" s="208" t="str">
        <f>IF(LEN(Vendor!I25)&lt;1,"",Vendor!I25)</f>
        <v/>
      </c>
      <c r="J25" s="209" t="str">
        <f>IF(LEN(Vendor!K25)&lt;1,"",Vendor!K25)</f>
        <v/>
      </c>
      <c r="K25" s="209" t="str">
        <f>IF(LEN(Merchandising!F26)&lt;1,"",Merchandising!F26)</f>
        <v/>
      </c>
      <c r="L25" s="210" t="str">
        <f>IF(LEN(Vendor!N25)&lt;1,"",Vendor!N25)</f>
        <v/>
      </c>
      <c r="M25" s="209" t="str">
        <f>IF(LEN(Vendor!O25)&lt;1,"",Vendor!O25)</f>
        <v/>
      </c>
      <c r="N25" s="211" t="str">
        <f>IF(LEN(Merchandising!N26)&lt;1,"",Merchandising!N26)</f>
        <v/>
      </c>
      <c r="O25" s="211" t="str">
        <f>IF(LEN(Merchandising!O26)&lt;1,"",Merchandising!O26)</f>
        <v/>
      </c>
      <c r="P25" s="30" t="str">
        <f>IF(LEN(Vendor!L25)&lt;1,"",Vendor!L25)</f>
        <v/>
      </c>
      <c r="Q25" s="30" t="str">
        <f>IF(LEN(Merchandising!M26)&lt;1,"",Merchandising!M26)</f>
        <v/>
      </c>
      <c r="R25" s="239" t="str">
        <f>IF(LEN(Vendor!P25)&lt;1,"",Vendor!P25)</f>
        <v/>
      </c>
      <c r="S25" s="239" t="str">
        <f>IF(LEN(Vendor!Q25)&lt;1,"",Vendor!Q25)</f>
        <v/>
      </c>
      <c r="T25" s="239" t="str">
        <f>IF(LEN(Vendor!R25)&lt;1,"",Vendor!R25)</f>
        <v/>
      </c>
      <c r="U25" s="210" t="str">
        <f>IF(LEN(Vendor!S25)&lt;1,"",Vendor!S25)</f>
        <v/>
      </c>
      <c r="V25" s="209" t="str">
        <f>IF(LEN(Vendor!T25)&lt;1,"",Vendor!T25)</f>
        <v/>
      </c>
      <c r="W25" s="209" t="str">
        <f>IF(LEN(Vendor!U25)&lt;1,"",Vendor!U25)</f>
        <v/>
      </c>
      <c r="X25" s="272" t="str">
        <f>IF(LEN(Vendor!V25)&lt;1,"",Vendor!V25)</f>
        <v/>
      </c>
      <c r="Y25" s="282" t="str">
        <f>IF(LEN(Vendor!W25)&lt;1,"",Vendor!W25)</f>
        <v/>
      </c>
      <c r="Z25" s="209" t="str">
        <f>IF(LEN(Vendor!X25)&lt;1,"",Vendor!X25)</f>
        <v/>
      </c>
      <c r="AA25" s="209" t="str">
        <f>IF(LEN(Vendor!X25)&lt;1,"",Vendor!X25)</f>
        <v/>
      </c>
      <c r="AB25" s="209" t="str">
        <f>IF(LEN(Vendor!Z25)&lt;1,"",Vendor!Z25)</f>
        <v/>
      </c>
      <c r="AC25" s="209" t="str">
        <f>IF(LEN(Vendor!AA25)&lt;1,"",Vendor!AA25)</f>
        <v/>
      </c>
      <c r="AD25" s="209" t="str">
        <f>IF(LEN(Vendor!AB25)&lt;1,"",Vendor!AB25)</f>
        <v/>
      </c>
      <c r="AE25" s="209" t="str">
        <f>IF(LEN(Vendor!AC25)&lt;1,"",Vendor!AC25)</f>
        <v/>
      </c>
      <c r="AF25" s="240" t="str">
        <f>IF(LEN(Merchandising!T26)&lt;1,"",Merchandising!T26)</f>
        <v/>
      </c>
      <c r="AG25" s="241" t="str">
        <f>IF(LEN(Vendor!AD25)&lt;1,"",Vendor!AD25)</f>
        <v/>
      </c>
      <c r="AH25" s="242" t="str">
        <f t="shared" si="1"/>
        <v/>
      </c>
      <c r="AI25" s="243" t="str">
        <f>IF(LEN(Merchandising!U26)&lt;1,"",Merchandising!U26)</f>
        <v/>
      </c>
      <c r="AJ25" s="244" t="str">
        <f>IF(LEN(Merchandising!P26)&lt;1,"",Merchandising!P26)</f>
        <v/>
      </c>
      <c r="AK25" s="245" t="str">
        <f>IF(LEN(Merchandising!Q26)&lt;1,"",Merchandising!Q26)</f>
        <v/>
      </c>
      <c r="AL25" s="209" t="str">
        <f>IF(LEN(Vendor!AI25)&lt;1,"",Vendor!AI25)</f>
        <v/>
      </c>
      <c r="AM25" s="246" t="str">
        <f>_xlfn.SWITCH(Vendor!AK25,"Select","","No Restriction","N: None","Pallet","P: Pallet","Ti/Layer","T: Ti/Layer")</f>
        <v/>
      </c>
      <c r="AN25" s="247" t="str">
        <f>IF(LEN(Merchandising!X26)&lt;1,"",Merchandising!X26)</f>
        <v/>
      </c>
      <c r="AO25" s="248" t="str">
        <f>IF(LEN(Merchandising!Y26)&lt;1,"",Merchandising!Y26)</f>
        <v/>
      </c>
      <c r="AP25" s="249" t="str">
        <f>IF(LEN(Merchandising!Z26)&lt;1,"",Merchandising!Z26)</f>
        <v/>
      </c>
      <c r="AQ25" s="250" t="str">
        <f>IF(LEN(Merchandising!AA26)&lt;1,"",Merchandising!AA26)</f>
        <v/>
      </c>
      <c r="AR25" s="251" t="str">
        <f>IF(LEN(Merchandising!AB26)&lt;1,"",Merchandising!AB26)</f>
        <v/>
      </c>
      <c r="AS25" s="252" t="str">
        <f>IF(Merchandising!AC26="Select","",Merchandising!AC26)</f>
        <v/>
      </c>
      <c r="AT25" s="472" t="str">
        <f>IF(LEN(Merchandising!AD26)&lt;1,"",Merchandising!AD26)</f>
        <v/>
      </c>
      <c r="AU25" s="253"/>
      <c r="AV25" s="254"/>
      <c r="AW25" s="423"/>
      <c r="AX25" s="424"/>
      <c r="AY25" s="425"/>
    </row>
    <row r="26" spans="1:51" ht="22.5" customHeight="1" thickBot="1" x14ac:dyDescent="0.35">
      <c r="A26" s="202"/>
      <c r="B26" s="203" t="str">
        <f t="shared" si="0"/>
        <v/>
      </c>
      <c r="C26" s="204"/>
      <c r="D26" s="205"/>
      <c r="E26" s="206" t="str">
        <f>IF(LEN(Merchandising!S27)&lt;1,"",Merchandising!S27)</f>
        <v/>
      </c>
      <c r="F26" s="207" t="str">
        <f>_xlfn.SWITCH(Merchandising!R27,"Select","","New Item","","Replace - Flow","R","Replace - Stop","R","Bonus","B","")</f>
        <v/>
      </c>
      <c r="G26" s="208" t="str">
        <f>IF(LEN(Vendor!E26)&lt;1,"",Vendor!E26)</f>
        <v/>
      </c>
      <c r="H26" s="208" t="str">
        <f>IF(LEN(Vendor!G26)&lt;1,"",Vendor!G26)</f>
        <v/>
      </c>
      <c r="I26" s="208" t="str">
        <f>IF(LEN(Vendor!I26)&lt;1,"",Vendor!I26)</f>
        <v/>
      </c>
      <c r="J26" s="209" t="str">
        <f>IF(LEN(Vendor!K26)&lt;1,"",Vendor!K26)</f>
        <v/>
      </c>
      <c r="K26" s="209" t="str">
        <f>IF(LEN(Merchandising!F27)&lt;1,"",Merchandising!F27)</f>
        <v/>
      </c>
      <c r="L26" s="210" t="str">
        <f>IF(LEN(Vendor!N26)&lt;1,"",Vendor!N26)</f>
        <v/>
      </c>
      <c r="M26" s="209" t="str">
        <f>IF(LEN(Vendor!O26)&lt;1,"",Vendor!O26)</f>
        <v/>
      </c>
      <c r="N26" s="211" t="str">
        <f>IF(LEN(Merchandising!N27)&lt;1,"",Merchandising!N27)</f>
        <v/>
      </c>
      <c r="O26" s="211" t="str">
        <f>IF(LEN(Merchandising!O27)&lt;1,"",Merchandising!O27)</f>
        <v/>
      </c>
      <c r="P26" s="30" t="str">
        <f>IF(LEN(Vendor!L26)&lt;1,"",Vendor!L26)</f>
        <v/>
      </c>
      <c r="Q26" s="30" t="str">
        <f>IF(LEN(Merchandising!M27)&lt;1,"",Merchandising!M27)</f>
        <v/>
      </c>
      <c r="R26" s="239" t="str">
        <f>IF(LEN(Vendor!P26)&lt;1,"",Vendor!P26)</f>
        <v/>
      </c>
      <c r="S26" s="239" t="str">
        <f>IF(LEN(Vendor!Q26)&lt;1,"",Vendor!Q26)</f>
        <v/>
      </c>
      <c r="T26" s="239" t="str">
        <f>IF(LEN(Vendor!R26)&lt;1,"",Vendor!R26)</f>
        <v/>
      </c>
      <c r="U26" s="210" t="str">
        <f>IF(LEN(Vendor!S26)&lt;1,"",Vendor!S26)</f>
        <v/>
      </c>
      <c r="V26" s="209" t="str">
        <f>IF(LEN(Vendor!T26)&lt;1,"",Vendor!T26)</f>
        <v/>
      </c>
      <c r="W26" s="209" t="str">
        <f>IF(LEN(Vendor!U26)&lt;1,"",Vendor!U26)</f>
        <v/>
      </c>
      <c r="X26" s="272" t="str">
        <f>IF(LEN(Vendor!V26)&lt;1,"",Vendor!V26)</f>
        <v/>
      </c>
      <c r="Y26" s="282" t="str">
        <f>IF(LEN(Vendor!W26)&lt;1,"",Vendor!W26)</f>
        <v/>
      </c>
      <c r="Z26" s="209" t="str">
        <f>IF(LEN(Vendor!X26)&lt;1,"",Vendor!X26)</f>
        <v/>
      </c>
      <c r="AA26" s="209" t="str">
        <f>IF(LEN(Vendor!X26)&lt;1,"",Vendor!X26)</f>
        <v/>
      </c>
      <c r="AB26" s="209" t="str">
        <f>IF(LEN(Vendor!Z26)&lt;1,"",Vendor!Z26)</f>
        <v/>
      </c>
      <c r="AC26" s="209" t="str">
        <f>IF(LEN(Vendor!AA26)&lt;1,"",Vendor!AA26)</f>
        <v/>
      </c>
      <c r="AD26" s="209" t="str">
        <f>IF(LEN(Vendor!AB26)&lt;1,"",Vendor!AB26)</f>
        <v/>
      </c>
      <c r="AE26" s="209" t="str">
        <f>IF(LEN(Vendor!AC26)&lt;1,"",Vendor!AC26)</f>
        <v/>
      </c>
      <c r="AF26" s="240" t="str">
        <f>IF(LEN(Merchandising!T27)&lt;1,"",Merchandising!T27)</f>
        <v/>
      </c>
      <c r="AG26" s="241" t="str">
        <f>IF(LEN(Vendor!AD26)&lt;1,"",Vendor!AD26)</f>
        <v/>
      </c>
      <c r="AH26" s="242" t="str">
        <f t="shared" si="1"/>
        <v/>
      </c>
      <c r="AI26" s="243" t="str">
        <f>IF(LEN(Merchandising!U27)&lt;1,"",Merchandising!U27)</f>
        <v/>
      </c>
      <c r="AJ26" s="244" t="str">
        <f>IF(LEN(Merchandising!P27)&lt;1,"",Merchandising!P27)</f>
        <v/>
      </c>
      <c r="AK26" s="245" t="str">
        <f>IF(LEN(Merchandising!Q27)&lt;1,"",Merchandising!Q27)</f>
        <v/>
      </c>
      <c r="AL26" s="209" t="str">
        <f>IF(LEN(Vendor!AI26)&lt;1,"",Vendor!AI26)</f>
        <v/>
      </c>
      <c r="AM26" s="246" t="str">
        <f>_xlfn.SWITCH(Vendor!AK26,"Select","","No Restriction","N: None","Pallet","P: Pallet","Ti/Layer","T: Ti/Layer")</f>
        <v/>
      </c>
      <c r="AN26" s="247" t="str">
        <f>IF(LEN(Merchandising!X27)&lt;1,"",Merchandising!X27)</f>
        <v/>
      </c>
      <c r="AO26" s="248" t="str">
        <f>IF(LEN(Merchandising!Y27)&lt;1,"",Merchandising!Y27)</f>
        <v/>
      </c>
      <c r="AP26" s="249" t="str">
        <f>IF(LEN(Merchandising!Z27)&lt;1,"",Merchandising!Z27)</f>
        <v/>
      </c>
      <c r="AQ26" s="250" t="str">
        <f>IF(LEN(Merchandising!AA27)&lt;1,"",Merchandising!AA27)</f>
        <v/>
      </c>
      <c r="AR26" s="251" t="str">
        <f>IF(LEN(Merchandising!AB27)&lt;1,"",Merchandising!AB27)</f>
        <v/>
      </c>
      <c r="AS26" s="252" t="str">
        <f>IF(Merchandising!AC27="Select","",Merchandising!AC27)</f>
        <v/>
      </c>
      <c r="AT26" s="472" t="str">
        <f>IF(LEN(Merchandising!AD27)&lt;1,"",Merchandising!AD27)</f>
        <v/>
      </c>
      <c r="AU26" s="253"/>
      <c r="AV26" s="254"/>
      <c r="AW26" s="423"/>
      <c r="AX26" s="424"/>
      <c r="AY26" s="425"/>
    </row>
    <row r="27" spans="1:51" ht="22.5" customHeight="1" thickBot="1" x14ac:dyDescent="0.35">
      <c r="A27" s="202"/>
      <c r="B27" s="203" t="str">
        <f t="shared" si="0"/>
        <v/>
      </c>
      <c r="C27" s="204"/>
      <c r="D27" s="205"/>
      <c r="E27" s="206" t="str">
        <f>IF(LEN(Merchandising!S28)&lt;1,"",Merchandising!S28)</f>
        <v/>
      </c>
      <c r="F27" s="207" t="str">
        <f>_xlfn.SWITCH(Merchandising!R28,"Select","","New Item","","Replace - Flow","R","Replace - Stop","R","Bonus","B","")</f>
        <v/>
      </c>
      <c r="G27" s="208" t="str">
        <f>IF(LEN(Vendor!E27)&lt;1,"",Vendor!E27)</f>
        <v/>
      </c>
      <c r="H27" s="208" t="str">
        <f>IF(LEN(Vendor!G27)&lt;1,"",Vendor!G27)</f>
        <v/>
      </c>
      <c r="I27" s="208" t="str">
        <f>IF(LEN(Vendor!I27)&lt;1,"",Vendor!I27)</f>
        <v/>
      </c>
      <c r="J27" s="209" t="str">
        <f>IF(LEN(Vendor!K27)&lt;1,"",Vendor!K27)</f>
        <v/>
      </c>
      <c r="K27" s="209" t="str">
        <f>IF(LEN(Merchandising!F28)&lt;1,"",Merchandising!F28)</f>
        <v/>
      </c>
      <c r="L27" s="210" t="str">
        <f>IF(LEN(Vendor!N27)&lt;1,"",Vendor!N27)</f>
        <v/>
      </c>
      <c r="M27" s="209" t="str">
        <f>IF(LEN(Vendor!O27)&lt;1,"",Vendor!O27)</f>
        <v/>
      </c>
      <c r="N27" s="211" t="str">
        <f>IF(LEN(Merchandising!N28)&lt;1,"",Merchandising!N28)</f>
        <v/>
      </c>
      <c r="O27" s="211" t="str">
        <f>IF(LEN(Merchandising!O28)&lt;1,"",Merchandising!O28)</f>
        <v/>
      </c>
      <c r="P27" s="30" t="str">
        <f>IF(LEN(Vendor!L27)&lt;1,"",Vendor!L27)</f>
        <v/>
      </c>
      <c r="Q27" s="30" t="str">
        <f>IF(LEN(Merchandising!M28)&lt;1,"",Merchandising!M28)</f>
        <v/>
      </c>
      <c r="R27" s="239" t="str">
        <f>IF(LEN(Vendor!P27)&lt;1,"",Vendor!P27)</f>
        <v/>
      </c>
      <c r="S27" s="239" t="str">
        <f>IF(LEN(Vendor!Q27)&lt;1,"",Vendor!Q27)</f>
        <v/>
      </c>
      <c r="T27" s="239" t="str">
        <f>IF(LEN(Vendor!R27)&lt;1,"",Vendor!R27)</f>
        <v/>
      </c>
      <c r="U27" s="210" t="str">
        <f>IF(LEN(Vendor!S27)&lt;1,"",Vendor!S27)</f>
        <v/>
      </c>
      <c r="V27" s="209" t="str">
        <f>IF(LEN(Vendor!T27)&lt;1,"",Vendor!T27)</f>
        <v/>
      </c>
      <c r="W27" s="209" t="str">
        <f>IF(LEN(Vendor!U27)&lt;1,"",Vendor!U27)</f>
        <v/>
      </c>
      <c r="X27" s="272" t="str">
        <f>IF(LEN(Vendor!V27)&lt;1,"",Vendor!V27)</f>
        <v/>
      </c>
      <c r="Y27" s="282" t="str">
        <f>IF(LEN(Vendor!W27)&lt;1,"",Vendor!W27)</f>
        <v/>
      </c>
      <c r="Z27" s="209" t="str">
        <f>IF(LEN(Vendor!X27)&lt;1,"",Vendor!X27)</f>
        <v/>
      </c>
      <c r="AA27" s="209" t="str">
        <f>IF(LEN(Vendor!X27)&lt;1,"",Vendor!X27)</f>
        <v/>
      </c>
      <c r="AB27" s="209" t="str">
        <f>IF(LEN(Vendor!Z27)&lt;1,"",Vendor!Z27)</f>
        <v/>
      </c>
      <c r="AC27" s="209" t="str">
        <f>IF(LEN(Vendor!AA27)&lt;1,"",Vendor!AA27)</f>
        <v/>
      </c>
      <c r="AD27" s="209" t="str">
        <f>IF(LEN(Vendor!AB27)&lt;1,"",Vendor!AB27)</f>
        <v/>
      </c>
      <c r="AE27" s="209" t="str">
        <f>IF(LEN(Vendor!AC27)&lt;1,"",Vendor!AC27)</f>
        <v/>
      </c>
      <c r="AF27" s="240" t="str">
        <f>IF(LEN(Merchandising!T28)&lt;1,"",Merchandising!T28)</f>
        <v/>
      </c>
      <c r="AG27" s="241" t="str">
        <f>IF(LEN(Vendor!AD27)&lt;1,"",Vendor!AD27)</f>
        <v/>
      </c>
      <c r="AH27" s="242" t="str">
        <f t="shared" si="1"/>
        <v/>
      </c>
      <c r="AI27" s="243" t="str">
        <f>IF(LEN(Merchandising!U28)&lt;1,"",Merchandising!U28)</f>
        <v/>
      </c>
      <c r="AJ27" s="244" t="str">
        <f>IF(LEN(Merchandising!P28)&lt;1,"",Merchandising!P28)</f>
        <v/>
      </c>
      <c r="AK27" s="245" t="str">
        <f>IF(LEN(Merchandising!Q28)&lt;1,"",Merchandising!Q28)</f>
        <v/>
      </c>
      <c r="AL27" s="209" t="str">
        <f>IF(LEN(Vendor!AI27)&lt;1,"",Vendor!AI27)</f>
        <v/>
      </c>
      <c r="AM27" s="246" t="str">
        <f>_xlfn.SWITCH(Vendor!AK27,"Select","","No Restriction","N: None","Pallet","P: Pallet","Ti/Layer","T: Ti/Layer")</f>
        <v/>
      </c>
      <c r="AN27" s="247" t="str">
        <f>IF(LEN(Merchandising!X28)&lt;1,"",Merchandising!X28)</f>
        <v/>
      </c>
      <c r="AO27" s="248" t="str">
        <f>IF(LEN(Merchandising!Y28)&lt;1,"",Merchandising!Y28)</f>
        <v/>
      </c>
      <c r="AP27" s="249" t="str">
        <f>IF(LEN(Merchandising!Z28)&lt;1,"",Merchandising!Z28)</f>
        <v/>
      </c>
      <c r="AQ27" s="250" t="str">
        <f>IF(LEN(Merchandising!AA28)&lt;1,"",Merchandising!AA28)</f>
        <v/>
      </c>
      <c r="AR27" s="251" t="str">
        <f>IF(LEN(Merchandising!AB28)&lt;1,"",Merchandising!AB28)</f>
        <v/>
      </c>
      <c r="AS27" s="252" t="str">
        <f>IF(Merchandising!AC28="Select","",Merchandising!AC28)</f>
        <v/>
      </c>
      <c r="AT27" s="472" t="str">
        <f>IF(LEN(Merchandising!AD28)&lt;1,"",Merchandising!AD28)</f>
        <v/>
      </c>
      <c r="AU27" s="253"/>
      <c r="AV27" s="254"/>
      <c r="AW27" s="423"/>
      <c r="AX27" s="424"/>
      <c r="AY27" s="425"/>
    </row>
    <row r="28" spans="1:51" ht="22.5" customHeight="1" thickBot="1" x14ac:dyDescent="0.35">
      <c r="A28" s="202"/>
      <c r="B28" s="203" t="str">
        <f t="shared" si="0"/>
        <v/>
      </c>
      <c r="C28" s="204"/>
      <c r="D28" s="205"/>
      <c r="E28" s="206" t="str">
        <f>IF(LEN(Merchandising!S29)&lt;1,"",Merchandising!S29)</f>
        <v/>
      </c>
      <c r="F28" s="207" t="str">
        <f>_xlfn.SWITCH(Merchandising!R29,"Select","","New Item","","Replace - Flow","R","Replace - Stop","R","Bonus","B","")</f>
        <v/>
      </c>
      <c r="G28" s="208" t="str">
        <f>IF(LEN(Vendor!E28)&lt;1,"",Vendor!E28)</f>
        <v/>
      </c>
      <c r="H28" s="208" t="str">
        <f>IF(LEN(Vendor!G28)&lt;1,"",Vendor!G28)</f>
        <v/>
      </c>
      <c r="I28" s="208" t="str">
        <f>IF(LEN(Vendor!I28)&lt;1,"",Vendor!I28)</f>
        <v/>
      </c>
      <c r="J28" s="209" t="str">
        <f>IF(LEN(Vendor!K28)&lt;1,"",Vendor!K28)</f>
        <v/>
      </c>
      <c r="K28" s="209" t="str">
        <f>IF(LEN(Merchandising!F29)&lt;1,"",Merchandising!F29)</f>
        <v/>
      </c>
      <c r="L28" s="210" t="str">
        <f>IF(LEN(Vendor!N28)&lt;1,"",Vendor!N28)</f>
        <v/>
      </c>
      <c r="M28" s="209" t="str">
        <f>IF(LEN(Vendor!O28)&lt;1,"",Vendor!O28)</f>
        <v/>
      </c>
      <c r="N28" s="211" t="str">
        <f>IF(LEN(Merchandising!N29)&lt;1,"",Merchandising!N29)</f>
        <v/>
      </c>
      <c r="O28" s="211" t="str">
        <f>IF(LEN(Merchandising!O29)&lt;1,"",Merchandising!O29)</f>
        <v/>
      </c>
      <c r="P28" s="30" t="str">
        <f>IF(LEN(Vendor!L28)&lt;1,"",Vendor!L28)</f>
        <v/>
      </c>
      <c r="Q28" s="30" t="str">
        <f>IF(LEN(Merchandising!M29)&lt;1,"",Merchandising!M29)</f>
        <v/>
      </c>
      <c r="R28" s="239" t="str">
        <f>IF(LEN(Vendor!P28)&lt;1,"",Vendor!P28)</f>
        <v/>
      </c>
      <c r="S28" s="239" t="str">
        <f>IF(LEN(Vendor!Q28)&lt;1,"",Vendor!Q28)</f>
        <v/>
      </c>
      <c r="T28" s="239" t="str">
        <f>IF(LEN(Vendor!R28)&lt;1,"",Vendor!R28)</f>
        <v/>
      </c>
      <c r="U28" s="210" t="str">
        <f>IF(LEN(Vendor!S28)&lt;1,"",Vendor!S28)</f>
        <v/>
      </c>
      <c r="V28" s="209" t="str">
        <f>IF(LEN(Vendor!T28)&lt;1,"",Vendor!T28)</f>
        <v/>
      </c>
      <c r="W28" s="209" t="str">
        <f>IF(LEN(Vendor!U28)&lt;1,"",Vendor!U28)</f>
        <v/>
      </c>
      <c r="X28" s="272" t="str">
        <f>IF(LEN(Vendor!V28)&lt;1,"",Vendor!V28)</f>
        <v/>
      </c>
      <c r="Y28" s="282" t="str">
        <f>IF(LEN(Vendor!W28)&lt;1,"",Vendor!W28)</f>
        <v/>
      </c>
      <c r="Z28" s="209" t="str">
        <f>IF(LEN(Vendor!X28)&lt;1,"",Vendor!X28)</f>
        <v/>
      </c>
      <c r="AA28" s="209" t="str">
        <f>IF(LEN(Vendor!X28)&lt;1,"",Vendor!X28)</f>
        <v/>
      </c>
      <c r="AB28" s="209" t="str">
        <f>IF(LEN(Vendor!Z28)&lt;1,"",Vendor!Z28)</f>
        <v/>
      </c>
      <c r="AC28" s="209" t="str">
        <f>IF(LEN(Vendor!AA28)&lt;1,"",Vendor!AA28)</f>
        <v/>
      </c>
      <c r="AD28" s="209" t="str">
        <f>IF(LEN(Vendor!AB28)&lt;1,"",Vendor!AB28)</f>
        <v/>
      </c>
      <c r="AE28" s="209" t="str">
        <f>IF(LEN(Vendor!AC28)&lt;1,"",Vendor!AC28)</f>
        <v/>
      </c>
      <c r="AF28" s="240" t="str">
        <f>IF(LEN(Merchandising!T29)&lt;1,"",Merchandising!T29)</f>
        <v/>
      </c>
      <c r="AG28" s="241" t="str">
        <f>IF(LEN(Vendor!AD28)&lt;1,"",Vendor!AD28)</f>
        <v/>
      </c>
      <c r="AH28" s="242" t="str">
        <f t="shared" si="1"/>
        <v/>
      </c>
      <c r="AI28" s="243" t="str">
        <f>IF(LEN(Merchandising!U29)&lt;1,"",Merchandising!U29)</f>
        <v/>
      </c>
      <c r="AJ28" s="244" t="str">
        <f>IF(LEN(Merchandising!P29)&lt;1,"",Merchandising!P29)</f>
        <v/>
      </c>
      <c r="AK28" s="245" t="str">
        <f>IF(LEN(Merchandising!Q29)&lt;1,"",Merchandising!Q29)</f>
        <v/>
      </c>
      <c r="AL28" s="209" t="str">
        <f>IF(LEN(Vendor!AI28)&lt;1,"",Vendor!AI28)</f>
        <v/>
      </c>
      <c r="AM28" s="246" t="str">
        <f>_xlfn.SWITCH(Vendor!AK28,"Select","","No Restriction","N: None","Pallet","P: Pallet","Ti/Layer","T: Ti/Layer")</f>
        <v/>
      </c>
      <c r="AN28" s="247" t="str">
        <f>IF(LEN(Merchandising!X29)&lt;1,"",Merchandising!X29)</f>
        <v/>
      </c>
      <c r="AO28" s="248" t="str">
        <f>IF(LEN(Merchandising!Y29)&lt;1,"",Merchandising!Y29)</f>
        <v/>
      </c>
      <c r="AP28" s="249" t="str">
        <f>IF(LEN(Merchandising!Z29)&lt;1,"",Merchandising!Z29)</f>
        <v/>
      </c>
      <c r="AQ28" s="250" t="str">
        <f>IF(LEN(Merchandising!AA29)&lt;1,"",Merchandising!AA29)</f>
        <v/>
      </c>
      <c r="AR28" s="251" t="str">
        <f>IF(LEN(Merchandising!AB29)&lt;1,"",Merchandising!AB29)</f>
        <v/>
      </c>
      <c r="AS28" s="252" t="str">
        <f>IF(Merchandising!AC29="Select","",Merchandising!AC29)</f>
        <v/>
      </c>
      <c r="AT28" s="472" t="str">
        <f>IF(LEN(Merchandising!AD29)&lt;1,"",Merchandising!AD29)</f>
        <v/>
      </c>
      <c r="AU28" s="253"/>
      <c r="AV28" s="254"/>
      <c r="AW28" s="423"/>
      <c r="AX28" s="424"/>
      <c r="AY28" s="425"/>
    </row>
    <row r="29" spans="1:51" ht="22.5" customHeight="1" thickBot="1" x14ac:dyDescent="0.35">
      <c r="A29" s="202"/>
      <c r="B29" s="203" t="str">
        <f t="shared" si="0"/>
        <v/>
      </c>
      <c r="C29" s="204"/>
      <c r="D29" s="205"/>
      <c r="E29" s="206" t="str">
        <f>IF(LEN(Merchandising!S30)&lt;1,"",Merchandising!S30)</f>
        <v/>
      </c>
      <c r="F29" s="207" t="str">
        <f>_xlfn.SWITCH(Merchandising!R30,"Select","","New Item","","Replace - Flow","R","Replace - Stop","R","Bonus","B","")</f>
        <v/>
      </c>
      <c r="G29" s="208" t="str">
        <f>IF(LEN(Vendor!E29)&lt;1,"",Vendor!E29)</f>
        <v/>
      </c>
      <c r="H29" s="208" t="str">
        <f>IF(LEN(Vendor!G29)&lt;1,"",Vendor!G29)</f>
        <v/>
      </c>
      <c r="I29" s="208" t="str">
        <f>IF(LEN(Vendor!I29)&lt;1,"",Vendor!I29)</f>
        <v/>
      </c>
      <c r="J29" s="209" t="str">
        <f>IF(LEN(Vendor!K29)&lt;1,"",Vendor!K29)</f>
        <v/>
      </c>
      <c r="K29" s="209" t="str">
        <f>IF(LEN(Merchandising!F30)&lt;1,"",Merchandising!F30)</f>
        <v/>
      </c>
      <c r="L29" s="210" t="str">
        <f>IF(LEN(Vendor!N29)&lt;1,"",Vendor!N29)</f>
        <v/>
      </c>
      <c r="M29" s="209" t="str">
        <f>IF(LEN(Vendor!O29)&lt;1,"",Vendor!O29)</f>
        <v/>
      </c>
      <c r="N29" s="211" t="str">
        <f>IF(LEN(Merchandising!N30)&lt;1,"",Merchandising!N30)</f>
        <v/>
      </c>
      <c r="O29" s="211" t="str">
        <f>IF(LEN(Merchandising!O30)&lt;1,"",Merchandising!O30)</f>
        <v/>
      </c>
      <c r="P29" s="30" t="str">
        <f>IF(LEN(Vendor!L29)&lt;1,"",Vendor!L29)</f>
        <v/>
      </c>
      <c r="Q29" s="30" t="str">
        <f>IF(LEN(Merchandising!M30)&lt;1,"",Merchandising!M30)</f>
        <v/>
      </c>
      <c r="R29" s="239" t="str">
        <f>IF(LEN(Vendor!P29)&lt;1,"",Vendor!P29)</f>
        <v/>
      </c>
      <c r="S29" s="239" t="str">
        <f>IF(LEN(Vendor!Q29)&lt;1,"",Vendor!Q29)</f>
        <v/>
      </c>
      <c r="T29" s="239" t="str">
        <f>IF(LEN(Vendor!R29)&lt;1,"",Vendor!R29)</f>
        <v/>
      </c>
      <c r="U29" s="210" t="str">
        <f>IF(LEN(Vendor!S29)&lt;1,"",Vendor!S29)</f>
        <v/>
      </c>
      <c r="V29" s="209" t="str">
        <f>IF(LEN(Vendor!T29)&lt;1,"",Vendor!T29)</f>
        <v/>
      </c>
      <c r="W29" s="209" t="str">
        <f>IF(LEN(Vendor!U29)&lt;1,"",Vendor!U29)</f>
        <v/>
      </c>
      <c r="X29" s="272" t="str">
        <f>IF(LEN(Vendor!V29)&lt;1,"",Vendor!V29)</f>
        <v/>
      </c>
      <c r="Y29" s="282" t="str">
        <f>IF(LEN(Vendor!W29)&lt;1,"",Vendor!W29)</f>
        <v/>
      </c>
      <c r="Z29" s="209" t="str">
        <f>IF(LEN(Vendor!X29)&lt;1,"",Vendor!X29)</f>
        <v/>
      </c>
      <c r="AA29" s="209" t="str">
        <f>IF(LEN(Vendor!X29)&lt;1,"",Vendor!X29)</f>
        <v/>
      </c>
      <c r="AB29" s="209" t="str">
        <f>IF(LEN(Vendor!Z29)&lt;1,"",Vendor!Z29)</f>
        <v/>
      </c>
      <c r="AC29" s="209" t="str">
        <f>IF(LEN(Vendor!AA29)&lt;1,"",Vendor!AA29)</f>
        <v/>
      </c>
      <c r="AD29" s="209" t="str">
        <f>IF(LEN(Vendor!AB29)&lt;1,"",Vendor!AB29)</f>
        <v/>
      </c>
      <c r="AE29" s="209" t="str">
        <f>IF(LEN(Vendor!AC29)&lt;1,"",Vendor!AC29)</f>
        <v/>
      </c>
      <c r="AF29" s="240" t="str">
        <f>IF(LEN(Merchandising!T30)&lt;1,"",Merchandising!T30)</f>
        <v/>
      </c>
      <c r="AG29" s="241" t="str">
        <f>IF(LEN(Vendor!AD29)&lt;1,"",Vendor!AD29)</f>
        <v/>
      </c>
      <c r="AH29" s="242" t="str">
        <f t="shared" si="1"/>
        <v/>
      </c>
      <c r="AI29" s="243" t="str">
        <f>IF(LEN(Merchandising!U30)&lt;1,"",Merchandising!U30)</f>
        <v/>
      </c>
      <c r="AJ29" s="244" t="str">
        <f>IF(LEN(Merchandising!P30)&lt;1,"",Merchandising!P30)</f>
        <v/>
      </c>
      <c r="AK29" s="245" t="str">
        <f>IF(LEN(Merchandising!Q30)&lt;1,"",Merchandising!Q30)</f>
        <v/>
      </c>
      <c r="AL29" s="209" t="str">
        <f>IF(LEN(Vendor!AI29)&lt;1,"",Vendor!AI29)</f>
        <v/>
      </c>
      <c r="AM29" s="246" t="str">
        <f>_xlfn.SWITCH(Vendor!AK29,"Select","","No Restriction","N: None","Pallet","P: Pallet","Ti/Layer","T: Ti/Layer")</f>
        <v/>
      </c>
      <c r="AN29" s="247" t="str">
        <f>IF(LEN(Merchandising!X30)&lt;1,"",Merchandising!X30)</f>
        <v/>
      </c>
      <c r="AO29" s="248" t="str">
        <f>IF(LEN(Merchandising!Y30)&lt;1,"",Merchandising!Y30)</f>
        <v/>
      </c>
      <c r="AP29" s="249" t="str">
        <f>IF(LEN(Merchandising!Z30)&lt;1,"",Merchandising!Z30)</f>
        <v/>
      </c>
      <c r="AQ29" s="250" t="str">
        <f>IF(LEN(Merchandising!AA30)&lt;1,"",Merchandising!AA30)</f>
        <v/>
      </c>
      <c r="AR29" s="251" t="str">
        <f>IF(LEN(Merchandising!AB30)&lt;1,"",Merchandising!AB30)</f>
        <v/>
      </c>
      <c r="AS29" s="252" t="str">
        <f>IF(Merchandising!AC30="Select","",Merchandising!AC30)</f>
        <v/>
      </c>
      <c r="AT29" s="472" t="str">
        <f>IF(LEN(Merchandising!AD30)&lt;1,"",Merchandising!AD30)</f>
        <v/>
      </c>
      <c r="AU29" s="253"/>
      <c r="AV29" s="254"/>
      <c r="AW29" s="423"/>
      <c r="AX29" s="424"/>
      <c r="AY29" s="425"/>
    </row>
    <row r="30" spans="1:51" ht="22.5" customHeight="1" thickBot="1" x14ac:dyDescent="0.35">
      <c r="A30" s="202"/>
      <c r="B30" s="203" t="str">
        <f t="shared" si="0"/>
        <v/>
      </c>
      <c r="C30" s="204"/>
      <c r="D30" s="205"/>
      <c r="E30" s="206" t="str">
        <f>IF(LEN(Merchandising!S31)&lt;1,"",Merchandising!S31)</f>
        <v/>
      </c>
      <c r="F30" s="207" t="str">
        <f>_xlfn.SWITCH(Merchandising!R31,"Select","","New Item","","Replace - Flow","R","Replace - Stop","R","Bonus","B","")</f>
        <v/>
      </c>
      <c r="G30" s="208" t="str">
        <f>IF(LEN(Vendor!E30)&lt;1,"",Vendor!E30)</f>
        <v/>
      </c>
      <c r="H30" s="208" t="str">
        <f>IF(LEN(Vendor!G30)&lt;1,"",Vendor!G30)</f>
        <v/>
      </c>
      <c r="I30" s="208" t="str">
        <f>IF(LEN(Vendor!I30)&lt;1,"",Vendor!I30)</f>
        <v/>
      </c>
      <c r="J30" s="209" t="str">
        <f>IF(LEN(Vendor!K30)&lt;1,"",Vendor!K30)</f>
        <v/>
      </c>
      <c r="K30" s="209" t="str">
        <f>IF(LEN(Merchandising!F31)&lt;1,"",Merchandising!F31)</f>
        <v/>
      </c>
      <c r="L30" s="210" t="str">
        <f>IF(LEN(Vendor!N30)&lt;1,"",Vendor!N30)</f>
        <v/>
      </c>
      <c r="M30" s="209" t="str">
        <f>IF(LEN(Vendor!O30)&lt;1,"",Vendor!O30)</f>
        <v/>
      </c>
      <c r="N30" s="211" t="str">
        <f>IF(LEN(Merchandising!N31)&lt;1,"",Merchandising!N31)</f>
        <v/>
      </c>
      <c r="O30" s="211" t="str">
        <f>IF(LEN(Merchandising!O31)&lt;1,"",Merchandising!O31)</f>
        <v/>
      </c>
      <c r="P30" s="30" t="str">
        <f>IF(LEN(Vendor!L30)&lt;1,"",Vendor!L30)</f>
        <v/>
      </c>
      <c r="Q30" s="30" t="str">
        <f>IF(LEN(Merchandising!M31)&lt;1,"",Merchandising!M31)</f>
        <v/>
      </c>
      <c r="R30" s="239" t="str">
        <f>IF(LEN(Vendor!P30)&lt;1,"",Vendor!P30)</f>
        <v/>
      </c>
      <c r="S30" s="239" t="str">
        <f>IF(LEN(Vendor!Q30)&lt;1,"",Vendor!Q30)</f>
        <v/>
      </c>
      <c r="T30" s="239" t="str">
        <f>IF(LEN(Vendor!R30)&lt;1,"",Vendor!R30)</f>
        <v/>
      </c>
      <c r="U30" s="210" t="str">
        <f>IF(LEN(Vendor!S30)&lt;1,"",Vendor!S30)</f>
        <v/>
      </c>
      <c r="V30" s="209" t="str">
        <f>IF(LEN(Vendor!T30)&lt;1,"",Vendor!T30)</f>
        <v/>
      </c>
      <c r="W30" s="209" t="str">
        <f>IF(LEN(Vendor!U30)&lt;1,"",Vendor!U30)</f>
        <v/>
      </c>
      <c r="X30" s="272" t="str">
        <f>IF(LEN(Vendor!V30)&lt;1,"",Vendor!V30)</f>
        <v/>
      </c>
      <c r="Y30" s="282" t="str">
        <f>IF(LEN(Vendor!W30)&lt;1,"",Vendor!W30)</f>
        <v/>
      </c>
      <c r="Z30" s="209" t="str">
        <f>IF(LEN(Vendor!X30)&lt;1,"",Vendor!X30)</f>
        <v/>
      </c>
      <c r="AA30" s="209" t="str">
        <f>IF(LEN(Vendor!X30)&lt;1,"",Vendor!X30)</f>
        <v/>
      </c>
      <c r="AB30" s="209" t="str">
        <f>IF(LEN(Vendor!Z30)&lt;1,"",Vendor!Z30)</f>
        <v/>
      </c>
      <c r="AC30" s="209" t="str">
        <f>IF(LEN(Vendor!AA30)&lt;1,"",Vendor!AA30)</f>
        <v/>
      </c>
      <c r="AD30" s="209" t="str">
        <f>IF(LEN(Vendor!AB30)&lt;1,"",Vendor!AB30)</f>
        <v/>
      </c>
      <c r="AE30" s="209" t="str">
        <f>IF(LEN(Vendor!AC30)&lt;1,"",Vendor!AC30)</f>
        <v/>
      </c>
      <c r="AF30" s="240" t="str">
        <f>IF(LEN(Merchandising!T31)&lt;1,"",Merchandising!T31)</f>
        <v/>
      </c>
      <c r="AG30" s="241" t="str">
        <f>IF(LEN(Vendor!AD30)&lt;1,"",Vendor!AD30)</f>
        <v/>
      </c>
      <c r="AH30" s="242" t="str">
        <f t="shared" si="1"/>
        <v/>
      </c>
      <c r="AI30" s="243" t="str">
        <f>IF(LEN(Merchandising!U31)&lt;1,"",Merchandising!U31)</f>
        <v/>
      </c>
      <c r="AJ30" s="244" t="str">
        <f>IF(LEN(Merchandising!P31)&lt;1,"",Merchandising!P31)</f>
        <v/>
      </c>
      <c r="AK30" s="245" t="str">
        <f>IF(LEN(Merchandising!Q31)&lt;1,"",Merchandising!Q31)</f>
        <v/>
      </c>
      <c r="AL30" s="209" t="str">
        <f>IF(LEN(Vendor!AI30)&lt;1,"",Vendor!AI30)</f>
        <v/>
      </c>
      <c r="AM30" s="246" t="str">
        <f>_xlfn.SWITCH(Vendor!AK30,"Select","","No Restriction","N: None","Pallet","P: Pallet","Ti/Layer","T: Ti/Layer")</f>
        <v/>
      </c>
      <c r="AN30" s="247" t="str">
        <f>IF(LEN(Merchandising!X31)&lt;1,"",Merchandising!X31)</f>
        <v/>
      </c>
      <c r="AO30" s="248" t="str">
        <f>IF(LEN(Merchandising!Y31)&lt;1,"",Merchandising!Y31)</f>
        <v/>
      </c>
      <c r="AP30" s="249" t="str">
        <f>IF(LEN(Merchandising!Z31)&lt;1,"",Merchandising!Z31)</f>
        <v/>
      </c>
      <c r="AQ30" s="250" t="str">
        <f>IF(LEN(Merchandising!AA31)&lt;1,"",Merchandising!AA31)</f>
        <v/>
      </c>
      <c r="AR30" s="251" t="str">
        <f>IF(LEN(Merchandising!AB31)&lt;1,"",Merchandising!AB31)</f>
        <v/>
      </c>
      <c r="AS30" s="252" t="str">
        <f>IF(Merchandising!AC31="Select","",Merchandising!AC31)</f>
        <v/>
      </c>
      <c r="AT30" s="472" t="str">
        <f>IF(LEN(Merchandising!AD31)&lt;1,"",Merchandising!AD31)</f>
        <v/>
      </c>
      <c r="AU30" s="253"/>
      <c r="AV30" s="254"/>
      <c r="AW30" s="423"/>
      <c r="AX30" s="424"/>
      <c r="AY30" s="425"/>
    </row>
    <row r="31" spans="1:51" ht="22.5" customHeight="1" thickBot="1" x14ac:dyDescent="0.35">
      <c r="A31" s="202"/>
      <c r="B31" s="203" t="str">
        <f t="shared" si="0"/>
        <v/>
      </c>
      <c r="C31" s="204"/>
      <c r="D31" s="205"/>
      <c r="E31" s="206" t="str">
        <f>IF(LEN(Merchandising!S32)&lt;1,"",Merchandising!S32)</f>
        <v/>
      </c>
      <c r="F31" s="207" t="str">
        <f>_xlfn.SWITCH(Merchandising!R32,"Select","","New Item","","Replace - Flow","R","Replace - Stop","R","Bonus","B","")</f>
        <v/>
      </c>
      <c r="G31" s="208" t="str">
        <f>IF(LEN(Vendor!E31)&lt;1,"",Vendor!E31)</f>
        <v/>
      </c>
      <c r="H31" s="208" t="str">
        <f>IF(LEN(Vendor!G31)&lt;1,"",Vendor!G31)</f>
        <v/>
      </c>
      <c r="I31" s="208" t="str">
        <f>IF(LEN(Vendor!I31)&lt;1,"",Vendor!I31)</f>
        <v/>
      </c>
      <c r="J31" s="209" t="str">
        <f>IF(LEN(Vendor!K31)&lt;1,"",Vendor!K31)</f>
        <v/>
      </c>
      <c r="K31" s="209" t="str">
        <f>IF(LEN(Merchandising!F32)&lt;1,"",Merchandising!F32)</f>
        <v/>
      </c>
      <c r="L31" s="210" t="str">
        <f>IF(LEN(Vendor!N31)&lt;1,"",Vendor!N31)</f>
        <v/>
      </c>
      <c r="M31" s="209" t="str">
        <f>IF(LEN(Vendor!O31)&lt;1,"",Vendor!O31)</f>
        <v/>
      </c>
      <c r="N31" s="211" t="str">
        <f>IF(LEN(Merchandising!N32)&lt;1,"",Merchandising!N32)</f>
        <v/>
      </c>
      <c r="O31" s="211" t="str">
        <f>IF(LEN(Merchandising!O32)&lt;1,"",Merchandising!O32)</f>
        <v/>
      </c>
      <c r="P31" s="30" t="str">
        <f>IF(LEN(Vendor!L31)&lt;1,"",Vendor!L31)</f>
        <v/>
      </c>
      <c r="Q31" s="30" t="str">
        <f>IF(LEN(Merchandising!M32)&lt;1,"",Merchandising!M32)</f>
        <v/>
      </c>
      <c r="R31" s="239" t="str">
        <f>IF(LEN(Vendor!P31)&lt;1,"",Vendor!P31)</f>
        <v/>
      </c>
      <c r="S31" s="239" t="str">
        <f>IF(LEN(Vendor!Q31)&lt;1,"",Vendor!Q31)</f>
        <v/>
      </c>
      <c r="T31" s="239" t="str">
        <f>IF(LEN(Vendor!R31)&lt;1,"",Vendor!R31)</f>
        <v/>
      </c>
      <c r="U31" s="210" t="str">
        <f>IF(LEN(Vendor!S31)&lt;1,"",Vendor!S31)</f>
        <v/>
      </c>
      <c r="V31" s="209" t="str">
        <f>IF(LEN(Vendor!T31)&lt;1,"",Vendor!T31)</f>
        <v/>
      </c>
      <c r="W31" s="209" t="str">
        <f>IF(LEN(Vendor!U31)&lt;1,"",Vendor!U31)</f>
        <v/>
      </c>
      <c r="X31" s="272" t="str">
        <f>IF(LEN(Vendor!V31)&lt;1,"",Vendor!V31)</f>
        <v/>
      </c>
      <c r="Y31" s="282" t="str">
        <f>IF(LEN(Vendor!W31)&lt;1,"",Vendor!W31)</f>
        <v/>
      </c>
      <c r="Z31" s="209" t="str">
        <f>IF(LEN(Vendor!X31)&lt;1,"",Vendor!X31)</f>
        <v/>
      </c>
      <c r="AA31" s="209" t="str">
        <f>IF(LEN(Vendor!X31)&lt;1,"",Vendor!X31)</f>
        <v/>
      </c>
      <c r="AB31" s="209" t="str">
        <f>IF(LEN(Vendor!Z31)&lt;1,"",Vendor!Z31)</f>
        <v/>
      </c>
      <c r="AC31" s="209" t="str">
        <f>IF(LEN(Vendor!AA31)&lt;1,"",Vendor!AA31)</f>
        <v/>
      </c>
      <c r="AD31" s="209" t="str">
        <f>IF(LEN(Vendor!AB31)&lt;1,"",Vendor!AB31)</f>
        <v/>
      </c>
      <c r="AE31" s="209" t="str">
        <f>IF(LEN(Vendor!AC31)&lt;1,"",Vendor!AC31)</f>
        <v/>
      </c>
      <c r="AF31" s="240" t="str">
        <f>IF(LEN(Merchandising!T32)&lt;1,"",Merchandising!T32)</f>
        <v/>
      </c>
      <c r="AG31" s="241" t="str">
        <f>IF(LEN(Vendor!AD31)&lt;1,"",Vendor!AD31)</f>
        <v/>
      </c>
      <c r="AH31" s="242" t="str">
        <f t="shared" si="1"/>
        <v/>
      </c>
      <c r="AI31" s="243" t="str">
        <f>IF(LEN(Merchandising!U32)&lt;1,"",Merchandising!U32)</f>
        <v/>
      </c>
      <c r="AJ31" s="244" t="str">
        <f>IF(LEN(Merchandising!P32)&lt;1,"",Merchandising!P32)</f>
        <v/>
      </c>
      <c r="AK31" s="245" t="str">
        <f>IF(LEN(Merchandising!Q32)&lt;1,"",Merchandising!Q32)</f>
        <v/>
      </c>
      <c r="AL31" s="209" t="str">
        <f>IF(LEN(Vendor!AI31)&lt;1,"",Vendor!AI31)</f>
        <v/>
      </c>
      <c r="AM31" s="246" t="str">
        <f>_xlfn.SWITCH(Vendor!AK31,"Select","","No Restriction","N: None","Pallet","P: Pallet","Ti/Layer","T: Ti/Layer")</f>
        <v/>
      </c>
      <c r="AN31" s="247" t="str">
        <f>IF(LEN(Merchandising!X32)&lt;1,"",Merchandising!X32)</f>
        <v/>
      </c>
      <c r="AO31" s="248" t="str">
        <f>IF(LEN(Merchandising!Y32)&lt;1,"",Merchandising!Y32)</f>
        <v/>
      </c>
      <c r="AP31" s="249" t="str">
        <f>IF(LEN(Merchandising!Z32)&lt;1,"",Merchandising!Z32)</f>
        <v/>
      </c>
      <c r="AQ31" s="250" t="str">
        <f>IF(LEN(Merchandising!AA32)&lt;1,"",Merchandising!AA32)</f>
        <v/>
      </c>
      <c r="AR31" s="251" t="str">
        <f>IF(LEN(Merchandising!AB32)&lt;1,"",Merchandising!AB32)</f>
        <v/>
      </c>
      <c r="AS31" s="252" t="str">
        <f>IF(Merchandising!AC32="Select","",Merchandising!AC32)</f>
        <v/>
      </c>
      <c r="AT31" s="472" t="str">
        <f>IF(LEN(Merchandising!AD32)&lt;1,"",Merchandising!AD32)</f>
        <v/>
      </c>
      <c r="AU31" s="253"/>
      <c r="AV31" s="254"/>
      <c r="AW31" s="423"/>
      <c r="AX31" s="424"/>
      <c r="AY31" s="425"/>
    </row>
    <row r="32" spans="1:51" ht="22.5" customHeight="1" thickBot="1" x14ac:dyDescent="0.35">
      <c r="A32" s="202"/>
      <c r="B32" s="203" t="str">
        <f t="shared" si="0"/>
        <v/>
      </c>
      <c r="C32" s="204"/>
      <c r="D32" s="205"/>
      <c r="E32" s="206" t="str">
        <f>IF(LEN(Merchandising!S33)&lt;1,"",Merchandising!S33)</f>
        <v/>
      </c>
      <c r="F32" s="207" t="str">
        <f>_xlfn.SWITCH(Merchandising!R33,"Select","","New Item","","Replace - Flow","R","Replace - Stop","R","Bonus","B","")</f>
        <v/>
      </c>
      <c r="G32" s="208" t="str">
        <f>IF(LEN(Vendor!E32)&lt;1,"",Vendor!E32)</f>
        <v/>
      </c>
      <c r="H32" s="208" t="str">
        <f>IF(LEN(Vendor!G32)&lt;1,"",Vendor!G32)</f>
        <v/>
      </c>
      <c r="I32" s="208" t="str">
        <f>IF(LEN(Vendor!I32)&lt;1,"",Vendor!I32)</f>
        <v/>
      </c>
      <c r="J32" s="209" t="str">
        <f>IF(LEN(Vendor!K32)&lt;1,"",Vendor!K32)</f>
        <v/>
      </c>
      <c r="K32" s="209" t="str">
        <f>IF(LEN(Merchandising!F33)&lt;1,"",Merchandising!F33)</f>
        <v/>
      </c>
      <c r="L32" s="210" t="str">
        <f>IF(LEN(Vendor!N32)&lt;1,"",Vendor!N32)</f>
        <v/>
      </c>
      <c r="M32" s="209" t="str">
        <f>IF(LEN(Vendor!O32)&lt;1,"",Vendor!O32)</f>
        <v/>
      </c>
      <c r="N32" s="211" t="str">
        <f>IF(LEN(Merchandising!N33)&lt;1,"",Merchandising!N33)</f>
        <v/>
      </c>
      <c r="O32" s="211" t="str">
        <f>IF(LEN(Merchandising!O33)&lt;1,"",Merchandising!O33)</f>
        <v/>
      </c>
      <c r="P32" s="30" t="str">
        <f>IF(LEN(Vendor!L32)&lt;1,"",Vendor!L32)</f>
        <v/>
      </c>
      <c r="Q32" s="30" t="str">
        <f>IF(LEN(Merchandising!M33)&lt;1,"",Merchandising!M33)</f>
        <v/>
      </c>
      <c r="R32" s="239" t="str">
        <f>IF(LEN(Vendor!P32)&lt;1,"",Vendor!P32)</f>
        <v/>
      </c>
      <c r="S32" s="239" t="str">
        <f>IF(LEN(Vendor!Q32)&lt;1,"",Vendor!Q32)</f>
        <v/>
      </c>
      <c r="T32" s="239" t="str">
        <f>IF(LEN(Vendor!R32)&lt;1,"",Vendor!R32)</f>
        <v/>
      </c>
      <c r="U32" s="210" t="str">
        <f>IF(LEN(Vendor!S32)&lt;1,"",Vendor!S32)</f>
        <v/>
      </c>
      <c r="V32" s="209" t="str">
        <f>IF(LEN(Vendor!T32)&lt;1,"",Vendor!T32)</f>
        <v/>
      </c>
      <c r="W32" s="209" t="str">
        <f>IF(LEN(Vendor!U32)&lt;1,"",Vendor!U32)</f>
        <v/>
      </c>
      <c r="X32" s="272" t="str">
        <f>IF(LEN(Vendor!V32)&lt;1,"",Vendor!V32)</f>
        <v/>
      </c>
      <c r="Y32" s="282" t="str">
        <f>IF(LEN(Vendor!W32)&lt;1,"",Vendor!W32)</f>
        <v/>
      </c>
      <c r="Z32" s="209" t="str">
        <f>IF(LEN(Vendor!X32)&lt;1,"",Vendor!X32)</f>
        <v/>
      </c>
      <c r="AA32" s="209" t="str">
        <f>IF(LEN(Vendor!X32)&lt;1,"",Vendor!X32)</f>
        <v/>
      </c>
      <c r="AB32" s="209" t="str">
        <f>IF(LEN(Vendor!Z32)&lt;1,"",Vendor!Z32)</f>
        <v/>
      </c>
      <c r="AC32" s="209" t="str">
        <f>IF(LEN(Vendor!AA32)&lt;1,"",Vendor!AA32)</f>
        <v/>
      </c>
      <c r="AD32" s="209" t="str">
        <f>IF(LEN(Vendor!AB32)&lt;1,"",Vendor!AB32)</f>
        <v/>
      </c>
      <c r="AE32" s="209" t="str">
        <f>IF(LEN(Vendor!AC32)&lt;1,"",Vendor!AC32)</f>
        <v/>
      </c>
      <c r="AF32" s="240" t="str">
        <f>IF(LEN(Merchandising!T33)&lt;1,"",Merchandising!T33)</f>
        <v/>
      </c>
      <c r="AG32" s="241" t="str">
        <f>IF(LEN(Vendor!AD32)&lt;1,"",Vendor!AD32)</f>
        <v/>
      </c>
      <c r="AH32" s="242" t="str">
        <f t="shared" si="1"/>
        <v/>
      </c>
      <c r="AI32" s="243" t="str">
        <f>IF(LEN(Merchandising!U33)&lt;1,"",Merchandising!U33)</f>
        <v/>
      </c>
      <c r="AJ32" s="244" t="str">
        <f>IF(LEN(Merchandising!P33)&lt;1,"",Merchandising!P33)</f>
        <v/>
      </c>
      <c r="AK32" s="245" t="str">
        <f>IF(LEN(Merchandising!Q33)&lt;1,"",Merchandising!Q33)</f>
        <v/>
      </c>
      <c r="AL32" s="209" t="str">
        <f>IF(LEN(Vendor!AI32)&lt;1,"",Vendor!AI32)</f>
        <v/>
      </c>
      <c r="AM32" s="246" t="str">
        <f>_xlfn.SWITCH(Vendor!AK32,"Select","","No Restriction","N: None","Pallet","P: Pallet","Ti/Layer","T: Ti/Layer")</f>
        <v/>
      </c>
      <c r="AN32" s="247" t="str">
        <f>IF(LEN(Merchandising!X33)&lt;1,"",Merchandising!X33)</f>
        <v/>
      </c>
      <c r="AO32" s="248" t="str">
        <f>IF(LEN(Merchandising!Y33)&lt;1,"",Merchandising!Y33)</f>
        <v/>
      </c>
      <c r="AP32" s="249" t="str">
        <f>IF(LEN(Merchandising!Z33)&lt;1,"",Merchandising!Z33)</f>
        <v/>
      </c>
      <c r="AQ32" s="250" t="str">
        <f>IF(LEN(Merchandising!AA33)&lt;1,"",Merchandising!AA33)</f>
        <v/>
      </c>
      <c r="AR32" s="251" t="str">
        <f>IF(LEN(Merchandising!AB33)&lt;1,"",Merchandising!AB33)</f>
        <v/>
      </c>
      <c r="AS32" s="252" t="str">
        <f>IF(Merchandising!AC33="Select","",Merchandising!AC33)</f>
        <v/>
      </c>
      <c r="AT32" s="472" t="str">
        <f>IF(LEN(Merchandising!AD33)&lt;1,"",Merchandising!AD33)</f>
        <v/>
      </c>
      <c r="AU32" s="253"/>
      <c r="AV32" s="254"/>
      <c r="AW32" s="423"/>
      <c r="AX32" s="424"/>
      <c r="AY32" s="425"/>
    </row>
    <row r="33" spans="1:51" ht="22.5" customHeight="1" thickBot="1" x14ac:dyDescent="0.35">
      <c r="A33" s="202"/>
      <c r="B33" s="203" t="str">
        <f t="shared" si="0"/>
        <v/>
      </c>
      <c r="C33" s="204"/>
      <c r="D33" s="205"/>
      <c r="E33" s="206" t="str">
        <f>IF(LEN(Merchandising!S34)&lt;1,"",Merchandising!S34)</f>
        <v/>
      </c>
      <c r="F33" s="207" t="str">
        <f>_xlfn.SWITCH(Merchandising!R34,"Select","","New Item","","Replace - Flow","R","Replace - Stop","R","Bonus","B","")</f>
        <v/>
      </c>
      <c r="G33" s="208" t="str">
        <f>IF(LEN(Vendor!E33)&lt;1,"",Vendor!E33)</f>
        <v/>
      </c>
      <c r="H33" s="208" t="str">
        <f>IF(LEN(Vendor!G33)&lt;1,"",Vendor!G33)</f>
        <v/>
      </c>
      <c r="I33" s="208" t="str">
        <f>IF(LEN(Vendor!I33)&lt;1,"",Vendor!I33)</f>
        <v/>
      </c>
      <c r="J33" s="209" t="str">
        <f>IF(LEN(Vendor!K33)&lt;1,"",Vendor!K33)</f>
        <v/>
      </c>
      <c r="K33" s="209" t="str">
        <f>IF(LEN(Merchandising!F34)&lt;1,"",Merchandising!F34)</f>
        <v/>
      </c>
      <c r="L33" s="210" t="str">
        <f>IF(LEN(Vendor!N33)&lt;1,"",Vendor!N33)</f>
        <v/>
      </c>
      <c r="M33" s="209" t="str">
        <f>IF(LEN(Vendor!O33)&lt;1,"",Vendor!O33)</f>
        <v/>
      </c>
      <c r="N33" s="211" t="str">
        <f>IF(LEN(Merchandising!N34)&lt;1,"",Merchandising!N34)</f>
        <v/>
      </c>
      <c r="O33" s="211" t="str">
        <f>IF(LEN(Merchandising!O34)&lt;1,"",Merchandising!O34)</f>
        <v/>
      </c>
      <c r="P33" s="30" t="str">
        <f>IF(LEN(Vendor!L33)&lt;1,"",Vendor!L33)</f>
        <v/>
      </c>
      <c r="Q33" s="30" t="str">
        <f>IF(LEN(Merchandising!M34)&lt;1,"",Merchandising!M34)</f>
        <v/>
      </c>
      <c r="R33" s="239" t="str">
        <f>IF(LEN(Vendor!P33)&lt;1,"",Vendor!P33)</f>
        <v/>
      </c>
      <c r="S33" s="239" t="str">
        <f>IF(LEN(Vendor!Q33)&lt;1,"",Vendor!Q33)</f>
        <v/>
      </c>
      <c r="T33" s="239" t="str">
        <f>IF(LEN(Vendor!R33)&lt;1,"",Vendor!R33)</f>
        <v/>
      </c>
      <c r="U33" s="210" t="str">
        <f>IF(LEN(Vendor!S33)&lt;1,"",Vendor!S33)</f>
        <v/>
      </c>
      <c r="V33" s="209" t="str">
        <f>IF(LEN(Vendor!T33)&lt;1,"",Vendor!T33)</f>
        <v/>
      </c>
      <c r="W33" s="209" t="str">
        <f>IF(LEN(Vendor!U33)&lt;1,"",Vendor!U33)</f>
        <v/>
      </c>
      <c r="X33" s="272" t="str">
        <f>IF(LEN(Vendor!V33)&lt;1,"",Vendor!V33)</f>
        <v/>
      </c>
      <c r="Y33" s="282" t="str">
        <f>IF(LEN(Vendor!W33)&lt;1,"",Vendor!W33)</f>
        <v/>
      </c>
      <c r="Z33" s="209" t="str">
        <f>IF(LEN(Vendor!X33)&lt;1,"",Vendor!X33)</f>
        <v/>
      </c>
      <c r="AA33" s="209" t="str">
        <f>IF(LEN(Vendor!X33)&lt;1,"",Vendor!X33)</f>
        <v/>
      </c>
      <c r="AB33" s="209" t="str">
        <f>IF(LEN(Vendor!Z33)&lt;1,"",Vendor!Z33)</f>
        <v/>
      </c>
      <c r="AC33" s="209" t="str">
        <f>IF(LEN(Vendor!AA33)&lt;1,"",Vendor!AA33)</f>
        <v/>
      </c>
      <c r="AD33" s="209" t="str">
        <f>IF(LEN(Vendor!AB33)&lt;1,"",Vendor!AB33)</f>
        <v/>
      </c>
      <c r="AE33" s="209" t="str">
        <f>IF(LEN(Vendor!AC33)&lt;1,"",Vendor!AC33)</f>
        <v/>
      </c>
      <c r="AF33" s="240" t="str">
        <f>IF(LEN(Merchandising!T34)&lt;1,"",Merchandising!T34)</f>
        <v/>
      </c>
      <c r="AG33" s="241" t="str">
        <f>IF(LEN(Vendor!AD33)&lt;1,"",Vendor!AD33)</f>
        <v/>
      </c>
      <c r="AH33" s="242" t="str">
        <f t="shared" si="1"/>
        <v/>
      </c>
      <c r="AI33" s="243" t="str">
        <f>IF(LEN(Merchandising!U34)&lt;1,"",Merchandising!U34)</f>
        <v/>
      </c>
      <c r="AJ33" s="244" t="str">
        <f>IF(LEN(Merchandising!P34)&lt;1,"",Merchandising!P34)</f>
        <v/>
      </c>
      <c r="AK33" s="245" t="str">
        <f>IF(LEN(Merchandising!Q34)&lt;1,"",Merchandising!Q34)</f>
        <v/>
      </c>
      <c r="AL33" s="209" t="str">
        <f>IF(LEN(Vendor!AI33)&lt;1,"",Vendor!AI33)</f>
        <v/>
      </c>
      <c r="AM33" s="246" t="str">
        <f>_xlfn.SWITCH(Vendor!AK33,"Select","","No Restriction","N: None","Pallet","P: Pallet","Ti/Layer","T: Ti/Layer")</f>
        <v/>
      </c>
      <c r="AN33" s="247" t="str">
        <f>IF(LEN(Merchandising!X34)&lt;1,"",Merchandising!X34)</f>
        <v/>
      </c>
      <c r="AO33" s="248" t="str">
        <f>IF(LEN(Merchandising!Y34)&lt;1,"",Merchandising!Y34)</f>
        <v/>
      </c>
      <c r="AP33" s="249" t="str">
        <f>IF(LEN(Merchandising!Z34)&lt;1,"",Merchandising!Z34)</f>
        <v/>
      </c>
      <c r="AQ33" s="250" t="str">
        <f>IF(LEN(Merchandising!AA34)&lt;1,"",Merchandising!AA34)</f>
        <v/>
      </c>
      <c r="AR33" s="251" t="str">
        <f>IF(LEN(Merchandising!AB34)&lt;1,"",Merchandising!AB34)</f>
        <v/>
      </c>
      <c r="AS33" s="252" t="str">
        <f>IF(Merchandising!AC34="Select","",Merchandising!AC34)</f>
        <v/>
      </c>
      <c r="AT33" s="472" t="str">
        <f>IF(LEN(Merchandising!AD34)&lt;1,"",Merchandising!AD34)</f>
        <v/>
      </c>
      <c r="AU33" s="253"/>
      <c r="AV33" s="254"/>
      <c r="AW33" s="423"/>
      <c r="AX33" s="424"/>
      <c r="AY33" s="425"/>
    </row>
    <row r="34" spans="1:51" ht="22.5" customHeight="1" thickBot="1" x14ac:dyDescent="0.35">
      <c r="A34" s="202"/>
      <c r="B34" s="203" t="str">
        <f t="shared" si="0"/>
        <v/>
      </c>
      <c r="C34" s="204"/>
      <c r="D34" s="205"/>
      <c r="E34" s="206" t="str">
        <f>IF(LEN(Merchandising!S35)&lt;1,"",Merchandising!S35)</f>
        <v/>
      </c>
      <c r="F34" s="207" t="str">
        <f>_xlfn.SWITCH(Merchandising!R35,"Select","","New Item","","Replace - Flow","R","Replace - Stop","R","Bonus","B","")</f>
        <v/>
      </c>
      <c r="G34" s="208" t="str">
        <f>IF(LEN(Vendor!E34)&lt;1,"",Vendor!E34)</f>
        <v/>
      </c>
      <c r="H34" s="208" t="str">
        <f>IF(LEN(Vendor!G34)&lt;1,"",Vendor!G34)</f>
        <v/>
      </c>
      <c r="I34" s="208" t="str">
        <f>IF(LEN(Vendor!I34)&lt;1,"",Vendor!I34)</f>
        <v/>
      </c>
      <c r="J34" s="209" t="str">
        <f>IF(LEN(Vendor!K34)&lt;1,"",Vendor!K34)</f>
        <v/>
      </c>
      <c r="K34" s="209" t="str">
        <f>IF(LEN(Merchandising!F35)&lt;1,"",Merchandising!F35)</f>
        <v/>
      </c>
      <c r="L34" s="210" t="str">
        <f>IF(LEN(Vendor!N34)&lt;1,"",Vendor!N34)</f>
        <v/>
      </c>
      <c r="M34" s="209" t="str">
        <f>IF(LEN(Vendor!O34)&lt;1,"",Vendor!O34)</f>
        <v/>
      </c>
      <c r="N34" s="211" t="str">
        <f>IF(LEN(Merchandising!N35)&lt;1,"",Merchandising!N35)</f>
        <v/>
      </c>
      <c r="O34" s="211" t="str">
        <f>IF(LEN(Merchandising!O35)&lt;1,"",Merchandising!O35)</f>
        <v/>
      </c>
      <c r="P34" s="30" t="str">
        <f>IF(LEN(Vendor!L34)&lt;1,"",Vendor!L34)</f>
        <v/>
      </c>
      <c r="Q34" s="30" t="str">
        <f>IF(LEN(Merchandising!M35)&lt;1,"",Merchandising!M35)</f>
        <v/>
      </c>
      <c r="R34" s="239" t="str">
        <f>IF(LEN(Vendor!P34)&lt;1,"",Vendor!P34)</f>
        <v/>
      </c>
      <c r="S34" s="239" t="str">
        <f>IF(LEN(Vendor!Q34)&lt;1,"",Vendor!Q34)</f>
        <v/>
      </c>
      <c r="T34" s="239" t="str">
        <f>IF(LEN(Vendor!R34)&lt;1,"",Vendor!R34)</f>
        <v/>
      </c>
      <c r="U34" s="210" t="str">
        <f>IF(LEN(Vendor!S34)&lt;1,"",Vendor!S34)</f>
        <v/>
      </c>
      <c r="V34" s="209" t="str">
        <f>IF(LEN(Vendor!T34)&lt;1,"",Vendor!T34)</f>
        <v/>
      </c>
      <c r="W34" s="209" t="str">
        <f>IF(LEN(Vendor!U34)&lt;1,"",Vendor!U34)</f>
        <v/>
      </c>
      <c r="X34" s="272" t="str">
        <f>IF(LEN(Vendor!V34)&lt;1,"",Vendor!V34)</f>
        <v/>
      </c>
      <c r="Y34" s="282" t="str">
        <f>IF(LEN(Vendor!W34)&lt;1,"",Vendor!W34)</f>
        <v/>
      </c>
      <c r="Z34" s="209" t="str">
        <f>IF(LEN(Vendor!X34)&lt;1,"",Vendor!X34)</f>
        <v/>
      </c>
      <c r="AA34" s="209" t="str">
        <f>IF(LEN(Vendor!X34)&lt;1,"",Vendor!X34)</f>
        <v/>
      </c>
      <c r="AB34" s="209" t="str">
        <f>IF(LEN(Vendor!Z34)&lt;1,"",Vendor!Z34)</f>
        <v/>
      </c>
      <c r="AC34" s="209" t="str">
        <f>IF(LEN(Vendor!AA34)&lt;1,"",Vendor!AA34)</f>
        <v/>
      </c>
      <c r="AD34" s="209" t="str">
        <f>IF(LEN(Vendor!AB34)&lt;1,"",Vendor!AB34)</f>
        <v/>
      </c>
      <c r="AE34" s="209" t="str">
        <f>IF(LEN(Vendor!AC34)&lt;1,"",Vendor!AC34)</f>
        <v/>
      </c>
      <c r="AF34" s="240" t="str">
        <f>IF(LEN(Merchandising!T35)&lt;1,"",Merchandising!T35)</f>
        <v/>
      </c>
      <c r="AG34" s="241" t="str">
        <f>IF(LEN(Vendor!AD34)&lt;1,"",Vendor!AD34)</f>
        <v/>
      </c>
      <c r="AH34" s="242" t="str">
        <f t="shared" si="1"/>
        <v/>
      </c>
      <c r="AI34" s="243" t="str">
        <f>IF(LEN(Merchandising!U35)&lt;1,"",Merchandising!U35)</f>
        <v/>
      </c>
      <c r="AJ34" s="244" t="str">
        <f>IF(LEN(Merchandising!P35)&lt;1,"",Merchandising!P35)</f>
        <v/>
      </c>
      <c r="AK34" s="245" t="str">
        <f>IF(LEN(Merchandising!Q35)&lt;1,"",Merchandising!Q35)</f>
        <v/>
      </c>
      <c r="AL34" s="209" t="str">
        <f>IF(LEN(Vendor!AI34)&lt;1,"",Vendor!AI34)</f>
        <v/>
      </c>
      <c r="AM34" s="246" t="str">
        <f>_xlfn.SWITCH(Vendor!AK34,"Select","","No Restriction","N: None","Pallet","P: Pallet","Ti/Layer","T: Ti/Layer")</f>
        <v/>
      </c>
      <c r="AN34" s="247" t="str">
        <f>IF(LEN(Merchandising!X35)&lt;1,"",Merchandising!X35)</f>
        <v/>
      </c>
      <c r="AO34" s="248" t="str">
        <f>IF(LEN(Merchandising!Y35)&lt;1,"",Merchandising!Y35)</f>
        <v/>
      </c>
      <c r="AP34" s="249" t="str">
        <f>IF(LEN(Merchandising!Z35)&lt;1,"",Merchandising!Z35)</f>
        <v/>
      </c>
      <c r="AQ34" s="250" t="str">
        <f>IF(LEN(Merchandising!AA35)&lt;1,"",Merchandising!AA35)</f>
        <v/>
      </c>
      <c r="AR34" s="251" t="str">
        <f>IF(LEN(Merchandising!AB35)&lt;1,"",Merchandising!AB35)</f>
        <v/>
      </c>
      <c r="AS34" s="252" t="str">
        <f>IF(Merchandising!AC35="Select","",Merchandising!AC35)</f>
        <v/>
      </c>
      <c r="AT34" s="472" t="str">
        <f>IF(LEN(Merchandising!AD35)&lt;1,"",Merchandising!AD35)</f>
        <v/>
      </c>
      <c r="AU34" s="253"/>
      <c r="AV34" s="254"/>
      <c r="AW34" s="423"/>
      <c r="AX34" s="424"/>
      <c r="AY34" s="425"/>
    </row>
    <row r="35" spans="1:51" ht="22.5" customHeight="1" thickBot="1" x14ac:dyDescent="0.35">
      <c r="A35" s="202"/>
      <c r="B35" s="203" t="str">
        <f t="shared" si="0"/>
        <v/>
      </c>
      <c r="C35" s="204"/>
      <c r="D35" s="205"/>
      <c r="E35" s="206" t="str">
        <f>IF(LEN(Merchandising!S36)&lt;1,"",Merchandising!S36)</f>
        <v/>
      </c>
      <c r="F35" s="207" t="str">
        <f>_xlfn.SWITCH(Merchandising!R36,"Select","","New Item","","Replace - Flow","R","Replace - Stop","R","Bonus","B","")</f>
        <v/>
      </c>
      <c r="G35" s="208" t="str">
        <f>IF(LEN(Vendor!E35)&lt;1,"",Vendor!E35)</f>
        <v/>
      </c>
      <c r="H35" s="208" t="str">
        <f>IF(LEN(Vendor!G35)&lt;1,"",Vendor!G35)</f>
        <v/>
      </c>
      <c r="I35" s="208" t="str">
        <f>IF(LEN(Vendor!I35)&lt;1,"",Vendor!I35)</f>
        <v/>
      </c>
      <c r="J35" s="209" t="str">
        <f>IF(LEN(Vendor!K35)&lt;1,"",Vendor!K35)</f>
        <v/>
      </c>
      <c r="K35" s="209" t="str">
        <f>IF(LEN(Merchandising!F36)&lt;1,"",Merchandising!F36)</f>
        <v/>
      </c>
      <c r="L35" s="210" t="str">
        <f>IF(LEN(Vendor!N35)&lt;1,"",Vendor!N35)</f>
        <v/>
      </c>
      <c r="M35" s="209" t="str">
        <f>IF(LEN(Vendor!O35)&lt;1,"",Vendor!O35)</f>
        <v/>
      </c>
      <c r="N35" s="211" t="str">
        <f>IF(LEN(Merchandising!N36)&lt;1,"",Merchandising!N36)</f>
        <v/>
      </c>
      <c r="O35" s="211" t="str">
        <f>IF(LEN(Merchandising!O36)&lt;1,"",Merchandising!O36)</f>
        <v/>
      </c>
      <c r="P35" s="30" t="str">
        <f>IF(LEN(Vendor!L35)&lt;1,"",Vendor!L35)</f>
        <v/>
      </c>
      <c r="Q35" s="30" t="str">
        <f>IF(LEN(Merchandising!M36)&lt;1,"",Merchandising!M36)</f>
        <v/>
      </c>
      <c r="R35" s="239" t="str">
        <f>IF(LEN(Vendor!P35)&lt;1,"",Vendor!P35)</f>
        <v/>
      </c>
      <c r="S35" s="239" t="str">
        <f>IF(LEN(Vendor!Q35)&lt;1,"",Vendor!Q35)</f>
        <v/>
      </c>
      <c r="T35" s="239" t="str">
        <f>IF(LEN(Vendor!R35)&lt;1,"",Vendor!R35)</f>
        <v/>
      </c>
      <c r="U35" s="210" t="str">
        <f>IF(LEN(Vendor!S35)&lt;1,"",Vendor!S35)</f>
        <v/>
      </c>
      <c r="V35" s="209" t="str">
        <f>IF(LEN(Vendor!T35)&lt;1,"",Vendor!T35)</f>
        <v/>
      </c>
      <c r="W35" s="209" t="str">
        <f>IF(LEN(Vendor!U35)&lt;1,"",Vendor!U35)</f>
        <v/>
      </c>
      <c r="X35" s="272" t="str">
        <f>IF(LEN(Vendor!V35)&lt;1,"",Vendor!V35)</f>
        <v/>
      </c>
      <c r="Y35" s="282" t="str">
        <f>IF(LEN(Vendor!W35)&lt;1,"",Vendor!W35)</f>
        <v/>
      </c>
      <c r="Z35" s="209" t="str">
        <f>IF(LEN(Vendor!X35)&lt;1,"",Vendor!X35)</f>
        <v/>
      </c>
      <c r="AA35" s="209" t="str">
        <f>IF(LEN(Vendor!X35)&lt;1,"",Vendor!X35)</f>
        <v/>
      </c>
      <c r="AB35" s="209" t="str">
        <f>IF(LEN(Vendor!Z35)&lt;1,"",Vendor!Z35)</f>
        <v/>
      </c>
      <c r="AC35" s="209" t="str">
        <f>IF(LEN(Vendor!AA35)&lt;1,"",Vendor!AA35)</f>
        <v/>
      </c>
      <c r="AD35" s="209" t="str">
        <f>IF(LEN(Vendor!AB35)&lt;1,"",Vendor!AB35)</f>
        <v/>
      </c>
      <c r="AE35" s="209" t="str">
        <f>IF(LEN(Vendor!AC35)&lt;1,"",Vendor!AC35)</f>
        <v/>
      </c>
      <c r="AF35" s="240" t="str">
        <f>IF(LEN(Merchandising!T36)&lt;1,"",Merchandising!T36)</f>
        <v/>
      </c>
      <c r="AG35" s="241" t="str">
        <f>IF(LEN(Vendor!AD35)&lt;1,"",Vendor!AD35)</f>
        <v/>
      </c>
      <c r="AH35" s="242" t="str">
        <f t="shared" si="1"/>
        <v/>
      </c>
      <c r="AI35" s="243" t="str">
        <f>IF(LEN(Merchandising!U36)&lt;1,"",Merchandising!U36)</f>
        <v/>
      </c>
      <c r="AJ35" s="244" t="str">
        <f>IF(LEN(Merchandising!P36)&lt;1,"",Merchandising!P36)</f>
        <v/>
      </c>
      <c r="AK35" s="245" t="str">
        <f>IF(LEN(Merchandising!Q36)&lt;1,"",Merchandising!Q36)</f>
        <v/>
      </c>
      <c r="AL35" s="209" t="str">
        <f>IF(LEN(Vendor!AI35)&lt;1,"",Vendor!AI35)</f>
        <v/>
      </c>
      <c r="AM35" s="246" t="str">
        <f>_xlfn.SWITCH(Vendor!AK35,"Select","","No Restriction","N: None","Pallet","P: Pallet","Ti/Layer","T: Ti/Layer")</f>
        <v/>
      </c>
      <c r="AN35" s="247" t="str">
        <f>IF(LEN(Merchandising!X36)&lt;1,"",Merchandising!X36)</f>
        <v/>
      </c>
      <c r="AO35" s="248" t="str">
        <f>IF(LEN(Merchandising!Y36)&lt;1,"",Merchandising!Y36)</f>
        <v/>
      </c>
      <c r="AP35" s="249" t="str">
        <f>IF(LEN(Merchandising!Z36)&lt;1,"",Merchandising!Z36)</f>
        <v/>
      </c>
      <c r="AQ35" s="250" t="str">
        <f>IF(LEN(Merchandising!AA36)&lt;1,"",Merchandising!AA36)</f>
        <v/>
      </c>
      <c r="AR35" s="251" t="str">
        <f>IF(LEN(Merchandising!AB36)&lt;1,"",Merchandising!AB36)</f>
        <v/>
      </c>
      <c r="AS35" s="252" t="str">
        <f>IF(Merchandising!AC36="Select","",Merchandising!AC36)</f>
        <v/>
      </c>
      <c r="AT35" s="472" t="str">
        <f>IF(LEN(Merchandising!AD36)&lt;1,"",Merchandising!AD36)</f>
        <v/>
      </c>
      <c r="AU35" s="253"/>
      <c r="AV35" s="254"/>
      <c r="AW35" s="423"/>
      <c r="AX35" s="424"/>
      <c r="AY35" s="425"/>
    </row>
    <row r="36" spans="1:51" ht="22.5" customHeight="1" thickBot="1" x14ac:dyDescent="0.35">
      <c r="A36" s="202"/>
      <c r="B36" s="203" t="str">
        <f t="shared" si="0"/>
        <v/>
      </c>
      <c r="C36" s="204"/>
      <c r="D36" s="205"/>
      <c r="E36" s="206" t="str">
        <f>IF(LEN(Merchandising!S37)&lt;1,"",Merchandising!S37)</f>
        <v/>
      </c>
      <c r="F36" s="207" t="str">
        <f>_xlfn.SWITCH(Merchandising!R37,"Select","","New Item","","Replace - Flow","R","Replace - Stop","R","Bonus","B","")</f>
        <v/>
      </c>
      <c r="G36" s="208" t="str">
        <f>IF(LEN(Vendor!E36)&lt;1,"",Vendor!E36)</f>
        <v/>
      </c>
      <c r="H36" s="208" t="str">
        <f>IF(LEN(Vendor!G36)&lt;1,"",Vendor!G36)</f>
        <v/>
      </c>
      <c r="I36" s="208" t="str">
        <f>IF(LEN(Vendor!I36)&lt;1,"",Vendor!I36)</f>
        <v/>
      </c>
      <c r="J36" s="209" t="str">
        <f>IF(LEN(Vendor!K36)&lt;1,"",Vendor!K36)</f>
        <v/>
      </c>
      <c r="K36" s="209" t="str">
        <f>IF(LEN(Merchandising!F37)&lt;1,"",Merchandising!F37)</f>
        <v/>
      </c>
      <c r="L36" s="210" t="str">
        <f>IF(LEN(Vendor!N36)&lt;1,"",Vendor!N36)</f>
        <v/>
      </c>
      <c r="M36" s="209" t="str">
        <f>IF(LEN(Vendor!O36)&lt;1,"",Vendor!O36)</f>
        <v/>
      </c>
      <c r="N36" s="211" t="str">
        <f>IF(LEN(Merchandising!N37)&lt;1,"",Merchandising!N37)</f>
        <v/>
      </c>
      <c r="O36" s="211" t="str">
        <f>IF(LEN(Merchandising!O37)&lt;1,"",Merchandising!O37)</f>
        <v/>
      </c>
      <c r="P36" s="30" t="str">
        <f>IF(LEN(Vendor!L36)&lt;1,"",Vendor!L36)</f>
        <v/>
      </c>
      <c r="Q36" s="30" t="str">
        <f>IF(LEN(Merchandising!M37)&lt;1,"",Merchandising!M37)</f>
        <v/>
      </c>
      <c r="R36" s="239" t="str">
        <f>IF(LEN(Vendor!P36)&lt;1,"",Vendor!P36)</f>
        <v/>
      </c>
      <c r="S36" s="239" t="str">
        <f>IF(LEN(Vendor!Q36)&lt;1,"",Vendor!Q36)</f>
        <v/>
      </c>
      <c r="T36" s="239" t="str">
        <f>IF(LEN(Vendor!R36)&lt;1,"",Vendor!R36)</f>
        <v/>
      </c>
      <c r="U36" s="210" t="str">
        <f>IF(LEN(Vendor!S36)&lt;1,"",Vendor!S36)</f>
        <v/>
      </c>
      <c r="V36" s="209" t="str">
        <f>IF(LEN(Vendor!T36)&lt;1,"",Vendor!T36)</f>
        <v/>
      </c>
      <c r="W36" s="209" t="str">
        <f>IF(LEN(Vendor!U36)&lt;1,"",Vendor!U36)</f>
        <v/>
      </c>
      <c r="X36" s="272" t="str">
        <f>IF(LEN(Vendor!V36)&lt;1,"",Vendor!V36)</f>
        <v/>
      </c>
      <c r="Y36" s="282" t="str">
        <f>IF(LEN(Vendor!W36)&lt;1,"",Vendor!W36)</f>
        <v/>
      </c>
      <c r="Z36" s="209" t="str">
        <f>IF(LEN(Vendor!X36)&lt;1,"",Vendor!X36)</f>
        <v/>
      </c>
      <c r="AA36" s="209" t="str">
        <f>IF(LEN(Vendor!X36)&lt;1,"",Vendor!X36)</f>
        <v/>
      </c>
      <c r="AB36" s="209" t="str">
        <f>IF(LEN(Vendor!Z36)&lt;1,"",Vendor!Z36)</f>
        <v/>
      </c>
      <c r="AC36" s="209" t="str">
        <f>IF(LEN(Vendor!AA36)&lt;1,"",Vendor!AA36)</f>
        <v/>
      </c>
      <c r="AD36" s="209" t="str">
        <f>IF(LEN(Vendor!AB36)&lt;1,"",Vendor!AB36)</f>
        <v/>
      </c>
      <c r="AE36" s="209" t="str">
        <f>IF(LEN(Vendor!AC36)&lt;1,"",Vendor!AC36)</f>
        <v/>
      </c>
      <c r="AF36" s="240" t="str">
        <f>IF(LEN(Merchandising!T37)&lt;1,"",Merchandising!T37)</f>
        <v/>
      </c>
      <c r="AG36" s="241" t="str">
        <f>IF(LEN(Vendor!AD36)&lt;1,"",Vendor!AD36)</f>
        <v/>
      </c>
      <c r="AH36" s="242" t="str">
        <f t="shared" si="1"/>
        <v/>
      </c>
      <c r="AI36" s="243" t="str">
        <f>IF(LEN(Merchandising!U37)&lt;1,"",Merchandising!U37)</f>
        <v/>
      </c>
      <c r="AJ36" s="244" t="str">
        <f>IF(LEN(Merchandising!P37)&lt;1,"",Merchandising!P37)</f>
        <v/>
      </c>
      <c r="AK36" s="245" t="str">
        <f>IF(LEN(Merchandising!Q37)&lt;1,"",Merchandising!Q37)</f>
        <v/>
      </c>
      <c r="AL36" s="209" t="str">
        <f>IF(LEN(Vendor!AI36)&lt;1,"",Vendor!AI36)</f>
        <v/>
      </c>
      <c r="AM36" s="246" t="str">
        <f>_xlfn.SWITCH(Vendor!AK36,"Select","","No Restriction","N: None","Pallet","P: Pallet","Ti/Layer","T: Ti/Layer")</f>
        <v/>
      </c>
      <c r="AN36" s="247" t="str">
        <f>IF(LEN(Merchandising!X37)&lt;1,"",Merchandising!X37)</f>
        <v/>
      </c>
      <c r="AO36" s="248" t="str">
        <f>IF(LEN(Merchandising!Y37)&lt;1,"",Merchandising!Y37)</f>
        <v/>
      </c>
      <c r="AP36" s="249" t="str">
        <f>IF(LEN(Merchandising!Z37)&lt;1,"",Merchandising!Z37)</f>
        <v/>
      </c>
      <c r="AQ36" s="250" t="str">
        <f>IF(LEN(Merchandising!AA37)&lt;1,"",Merchandising!AA37)</f>
        <v/>
      </c>
      <c r="AR36" s="251" t="str">
        <f>IF(LEN(Merchandising!AB37)&lt;1,"",Merchandising!AB37)</f>
        <v/>
      </c>
      <c r="AS36" s="252" t="str">
        <f>IF(Merchandising!AC37="Select","",Merchandising!AC37)</f>
        <v/>
      </c>
      <c r="AT36" s="472" t="str">
        <f>IF(LEN(Merchandising!AD37)&lt;1,"",Merchandising!AD37)</f>
        <v/>
      </c>
      <c r="AU36" s="253"/>
      <c r="AV36" s="254"/>
      <c r="AW36" s="423"/>
      <c r="AX36" s="424"/>
      <c r="AY36" s="425"/>
    </row>
    <row r="37" spans="1:51" ht="22.5" customHeight="1" thickBot="1" x14ac:dyDescent="0.35">
      <c r="A37" s="202"/>
      <c r="B37" s="203" t="str">
        <f t="shared" si="0"/>
        <v/>
      </c>
      <c r="C37" s="204"/>
      <c r="D37" s="205"/>
      <c r="E37" s="206" t="str">
        <f>IF(LEN(Merchandising!S38)&lt;1,"",Merchandising!S38)</f>
        <v/>
      </c>
      <c r="F37" s="207" t="str">
        <f>_xlfn.SWITCH(Merchandising!R38,"Select","","New Item","","Replace - Flow","R","Replace - Stop","R","Bonus","B","")</f>
        <v/>
      </c>
      <c r="G37" s="208" t="str">
        <f>IF(LEN(Vendor!E37)&lt;1,"",Vendor!E37)</f>
        <v/>
      </c>
      <c r="H37" s="208" t="str">
        <f>IF(LEN(Vendor!G37)&lt;1,"",Vendor!G37)</f>
        <v/>
      </c>
      <c r="I37" s="208" t="str">
        <f>IF(LEN(Vendor!I37)&lt;1,"",Vendor!I37)</f>
        <v/>
      </c>
      <c r="J37" s="209" t="str">
        <f>IF(LEN(Vendor!K37)&lt;1,"",Vendor!K37)</f>
        <v/>
      </c>
      <c r="K37" s="209" t="str">
        <f>IF(LEN(Merchandising!F38)&lt;1,"",Merchandising!F38)</f>
        <v/>
      </c>
      <c r="L37" s="210" t="str">
        <f>IF(LEN(Vendor!N37)&lt;1,"",Vendor!N37)</f>
        <v/>
      </c>
      <c r="M37" s="209" t="str">
        <f>IF(LEN(Vendor!O37)&lt;1,"",Vendor!O37)</f>
        <v/>
      </c>
      <c r="N37" s="211" t="str">
        <f>IF(LEN(Merchandising!N38)&lt;1,"",Merchandising!N38)</f>
        <v/>
      </c>
      <c r="O37" s="211" t="str">
        <f>IF(LEN(Merchandising!O38)&lt;1,"",Merchandising!O38)</f>
        <v/>
      </c>
      <c r="P37" s="30" t="str">
        <f>IF(LEN(Vendor!L37)&lt;1,"",Vendor!L37)</f>
        <v/>
      </c>
      <c r="Q37" s="30" t="str">
        <f>IF(LEN(Merchandising!M38)&lt;1,"",Merchandising!M38)</f>
        <v/>
      </c>
      <c r="R37" s="239" t="str">
        <f>IF(LEN(Vendor!P37)&lt;1,"",Vendor!P37)</f>
        <v/>
      </c>
      <c r="S37" s="239" t="str">
        <f>IF(LEN(Vendor!Q37)&lt;1,"",Vendor!Q37)</f>
        <v/>
      </c>
      <c r="T37" s="239" t="str">
        <f>IF(LEN(Vendor!R37)&lt;1,"",Vendor!R37)</f>
        <v/>
      </c>
      <c r="U37" s="210" t="str">
        <f>IF(LEN(Vendor!S37)&lt;1,"",Vendor!S37)</f>
        <v/>
      </c>
      <c r="V37" s="209" t="str">
        <f>IF(LEN(Vendor!T37)&lt;1,"",Vendor!T37)</f>
        <v/>
      </c>
      <c r="W37" s="209" t="str">
        <f>IF(LEN(Vendor!U37)&lt;1,"",Vendor!U37)</f>
        <v/>
      </c>
      <c r="X37" s="272" t="str">
        <f>IF(LEN(Vendor!V37)&lt;1,"",Vendor!V37)</f>
        <v/>
      </c>
      <c r="Y37" s="282" t="str">
        <f>IF(LEN(Vendor!W37)&lt;1,"",Vendor!W37)</f>
        <v/>
      </c>
      <c r="Z37" s="209" t="str">
        <f>IF(LEN(Vendor!X37)&lt;1,"",Vendor!X37)</f>
        <v/>
      </c>
      <c r="AA37" s="209" t="str">
        <f>IF(LEN(Vendor!X37)&lt;1,"",Vendor!X37)</f>
        <v/>
      </c>
      <c r="AB37" s="209" t="str">
        <f>IF(LEN(Vendor!Z37)&lt;1,"",Vendor!Z37)</f>
        <v/>
      </c>
      <c r="AC37" s="209" t="str">
        <f>IF(LEN(Vendor!AA37)&lt;1,"",Vendor!AA37)</f>
        <v/>
      </c>
      <c r="AD37" s="209" t="str">
        <f>IF(LEN(Vendor!AB37)&lt;1,"",Vendor!AB37)</f>
        <v/>
      </c>
      <c r="AE37" s="209" t="str">
        <f>IF(LEN(Vendor!AC37)&lt;1,"",Vendor!AC37)</f>
        <v/>
      </c>
      <c r="AF37" s="240" t="str">
        <f>IF(LEN(Merchandising!T38)&lt;1,"",Merchandising!T38)</f>
        <v/>
      </c>
      <c r="AG37" s="241" t="str">
        <f>IF(LEN(Vendor!AD37)&lt;1,"",Vendor!AD37)</f>
        <v/>
      </c>
      <c r="AH37" s="242" t="str">
        <f t="shared" si="1"/>
        <v/>
      </c>
      <c r="AI37" s="243" t="str">
        <f>IF(LEN(Merchandising!U38)&lt;1,"",Merchandising!U38)</f>
        <v/>
      </c>
      <c r="AJ37" s="244" t="str">
        <f>IF(LEN(Merchandising!P38)&lt;1,"",Merchandising!P38)</f>
        <v/>
      </c>
      <c r="AK37" s="245" t="str">
        <f>IF(LEN(Merchandising!Q38)&lt;1,"",Merchandising!Q38)</f>
        <v/>
      </c>
      <c r="AL37" s="209" t="str">
        <f>IF(LEN(Vendor!AI37)&lt;1,"",Vendor!AI37)</f>
        <v/>
      </c>
      <c r="AM37" s="246" t="str">
        <f>_xlfn.SWITCH(Vendor!AK37,"Select","","No Restriction","N: None","Pallet","P: Pallet","Ti/Layer","T: Ti/Layer")</f>
        <v/>
      </c>
      <c r="AN37" s="247" t="str">
        <f>IF(LEN(Merchandising!X38)&lt;1,"",Merchandising!X38)</f>
        <v/>
      </c>
      <c r="AO37" s="248" t="str">
        <f>IF(LEN(Merchandising!Y38)&lt;1,"",Merchandising!Y38)</f>
        <v/>
      </c>
      <c r="AP37" s="249" t="str">
        <f>IF(LEN(Merchandising!Z38)&lt;1,"",Merchandising!Z38)</f>
        <v/>
      </c>
      <c r="AQ37" s="250" t="str">
        <f>IF(LEN(Merchandising!AA38)&lt;1,"",Merchandising!AA38)</f>
        <v/>
      </c>
      <c r="AR37" s="251" t="str">
        <f>IF(LEN(Merchandising!AB38)&lt;1,"",Merchandising!AB38)</f>
        <v/>
      </c>
      <c r="AS37" s="252" t="str">
        <f>IF(Merchandising!AC38="Select","",Merchandising!AC38)</f>
        <v/>
      </c>
      <c r="AT37" s="472" t="str">
        <f>IF(LEN(Merchandising!AD38)&lt;1,"",Merchandising!AD38)</f>
        <v/>
      </c>
      <c r="AU37" s="253"/>
      <c r="AV37" s="254"/>
      <c r="AW37" s="423"/>
      <c r="AX37" s="424"/>
      <c r="AY37" s="425"/>
    </row>
    <row r="38" spans="1:51" ht="22.5" customHeight="1" thickBot="1" x14ac:dyDescent="0.35">
      <c r="A38" s="202"/>
      <c r="B38" s="203" t="str">
        <f t="shared" si="0"/>
        <v/>
      </c>
      <c r="C38" s="204"/>
      <c r="D38" s="205"/>
      <c r="E38" s="206" t="str">
        <f>IF(LEN(Merchandising!S39)&lt;1,"",Merchandising!S39)</f>
        <v/>
      </c>
      <c r="F38" s="207" t="str">
        <f>_xlfn.SWITCH(Merchandising!R39,"Select","","New Item","","Replace - Flow","R","Replace - Stop","R","Bonus","B","")</f>
        <v/>
      </c>
      <c r="G38" s="208" t="str">
        <f>IF(LEN(Vendor!E38)&lt;1,"",Vendor!E38)</f>
        <v/>
      </c>
      <c r="H38" s="208" t="str">
        <f>IF(LEN(Vendor!G38)&lt;1,"",Vendor!G38)</f>
        <v/>
      </c>
      <c r="I38" s="208" t="str">
        <f>IF(LEN(Vendor!I38)&lt;1,"",Vendor!I38)</f>
        <v/>
      </c>
      <c r="J38" s="209" t="str">
        <f>IF(LEN(Vendor!K38)&lt;1,"",Vendor!K38)</f>
        <v/>
      </c>
      <c r="K38" s="209" t="str">
        <f>IF(LEN(Merchandising!F39)&lt;1,"",Merchandising!F39)</f>
        <v/>
      </c>
      <c r="L38" s="210" t="str">
        <f>IF(LEN(Vendor!N38)&lt;1,"",Vendor!N38)</f>
        <v/>
      </c>
      <c r="M38" s="209" t="str">
        <f>IF(LEN(Vendor!O38)&lt;1,"",Vendor!O38)</f>
        <v/>
      </c>
      <c r="N38" s="211" t="str">
        <f>IF(LEN(Merchandising!N39)&lt;1,"",Merchandising!N39)</f>
        <v/>
      </c>
      <c r="O38" s="211" t="str">
        <f>IF(LEN(Merchandising!O39)&lt;1,"",Merchandising!O39)</f>
        <v/>
      </c>
      <c r="P38" s="30" t="str">
        <f>IF(LEN(Vendor!L38)&lt;1,"",Vendor!L38)</f>
        <v/>
      </c>
      <c r="Q38" s="30" t="str">
        <f>IF(LEN(Merchandising!M39)&lt;1,"",Merchandising!M39)</f>
        <v/>
      </c>
      <c r="R38" s="239" t="str">
        <f>IF(LEN(Vendor!P38)&lt;1,"",Vendor!P38)</f>
        <v/>
      </c>
      <c r="S38" s="239" t="str">
        <f>IF(LEN(Vendor!Q38)&lt;1,"",Vendor!Q38)</f>
        <v/>
      </c>
      <c r="T38" s="239" t="str">
        <f>IF(LEN(Vendor!R38)&lt;1,"",Vendor!R38)</f>
        <v/>
      </c>
      <c r="U38" s="210" t="str">
        <f>IF(LEN(Vendor!S38)&lt;1,"",Vendor!S38)</f>
        <v/>
      </c>
      <c r="V38" s="209" t="str">
        <f>IF(LEN(Vendor!T38)&lt;1,"",Vendor!T38)</f>
        <v/>
      </c>
      <c r="W38" s="209" t="str">
        <f>IF(LEN(Vendor!U38)&lt;1,"",Vendor!U38)</f>
        <v/>
      </c>
      <c r="X38" s="272" t="str">
        <f>IF(LEN(Vendor!V38)&lt;1,"",Vendor!V38)</f>
        <v/>
      </c>
      <c r="Y38" s="282" t="str">
        <f>IF(LEN(Vendor!W38)&lt;1,"",Vendor!W38)</f>
        <v/>
      </c>
      <c r="Z38" s="209" t="str">
        <f>IF(LEN(Vendor!X38)&lt;1,"",Vendor!X38)</f>
        <v/>
      </c>
      <c r="AA38" s="209" t="str">
        <f>IF(LEN(Vendor!X38)&lt;1,"",Vendor!X38)</f>
        <v/>
      </c>
      <c r="AB38" s="209" t="str">
        <f>IF(LEN(Vendor!Z38)&lt;1,"",Vendor!Z38)</f>
        <v/>
      </c>
      <c r="AC38" s="209" t="str">
        <f>IF(LEN(Vendor!AA38)&lt;1,"",Vendor!AA38)</f>
        <v/>
      </c>
      <c r="AD38" s="209" t="str">
        <f>IF(LEN(Vendor!AB38)&lt;1,"",Vendor!AB38)</f>
        <v/>
      </c>
      <c r="AE38" s="209" t="str">
        <f>IF(LEN(Vendor!AC38)&lt;1,"",Vendor!AC38)</f>
        <v/>
      </c>
      <c r="AF38" s="240" t="str">
        <f>IF(LEN(Merchandising!T39)&lt;1,"",Merchandising!T39)</f>
        <v/>
      </c>
      <c r="AG38" s="241" t="str">
        <f>IF(LEN(Vendor!AD38)&lt;1,"",Vendor!AD38)</f>
        <v/>
      </c>
      <c r="AH38" s="242" t="str">
        <f t="shared" si="1"/>
        <v/>
      </c>
      <c r="AI38" s="243" t="str">
        <f>IF(LEN(Merchandising!U39)&lt;1,"",Merchandising!U39)</f>
        <v/>
      </c>
      <c r="AJ38" s="244" t="str">
        <f>IF(LEN(Merchandising!P39)&lt;1,"",Merchandising!P39)</f>
        <v/>
      </c>
      <c r="AK38" s="245" t="str">
        <f>IF(LEN(Merchandising!Q39)&lt;1,"",Merchandising!Q39)</f>
        <v/>
      </c>
      <c r="AL38" s="209" t="str">
        <f>IF(LEN(Vendor!AI38)&lt;1,"",Vendor!AI38)</f>
        <v/>
      </c>
      <c r="AM38" s="246" t="str">
        <f>_xlfn.SWITCH(Vendor!AK38,"Select","","No Restriction","N: None","Pallet","P: Pallet","Ti/Layer","T: Ti/Layer")</f>
        <v/>
      </c>
      <c r="AN38" s="247" t="str">
        <f>IF(LEN(Merchandising!X39)&lt;1,"",Merchandising!X39)</f>
        <v/>
      </c>
      <c r="AO38" s="248" t="str">
        <f>IF(LEN(Merchandising!Y39)&lt;1,"",Merchandising!Y39)</f>
        <v/>
      </c>
      <c r="AP38" s="249" t="str">
        <f>IF(LEN(Merchandising!Z39)&lt;1,"",Merchandising!Z39)</f>
        <v/>
      </c>
      <c r="AQ38" s="250" t="str">
        <f>IF(LEN(Merchandising!AA39)&lt;1,"",Merchandising!AA39)</f>
        <v/>
      </c>
      <c r="AR38" s="251" t="str">
        <f>IF(LEN(Merchandising!AB39)&lt;1,"",Merchandising!AB39)</f>
        <v/>
      </c>
      <c r="AS38" s="252" t="str">
        <f>IF(Merchandising!AC39="Select","",Merchandising!AC39)</f>
        <v/>
      </c>
      <c r="AT38" s="472" t="str">
        <f>IF(LEN(Merchandising!AD39)&lt;1,"",Merchandising!AD39)</f>
        <v/>
      </c>
      <c r="AU38" s="253"/>
      <c r="AV38" s="254"/>
      <c r="AW38" s="423"/>
      <c r="AX38" s="424"/>
      <c r="AY38" s="425"/>
    </row>
    <row r="39" spans="1:51" ht="22.5" customHeight="1" thickBot="1" x14ac:dyDescent="0.35">
      <c r="A39" s="202"/>
      <c r="B39" s="203" t="str">
        <f t="shared" si="0"/>
        <v/>
      </c>
      <c r="C39" s="204"/>
      <c r="D39" s="205"/>
      <c r="E39" s="206" t="str">
        <f>IF(LEN(Merchandising!S40)&lt;1,"",Merchandising!S40)</f>
        <v/>
      </c>
      <c r="F39" s="207" t="str">
        <f>_xlfn.SWITCH(Merchandising!R40,"Select","","New Item","","Replace - Flow","R","Replace - Stop","R","Bonus","B","")</f>
        <v/>
      </c>
      <c r="G39" s="208" t="str">
        <f>IF(LEN(Vendor!E39)&lt;1,"",Vendor!E39)</f>
        <v/>
      </c>
      <c r="H39" s="208" t="str">
        <f>IF(LEN(Vendor!G39)&lt;1,"",Vendor!G39)</f>
        <v/>
      </c>
      <c r="I39" s="208" t="str">
        <f>IF(LEN(Vendor!I39)&lt;1,"",Vendor!I39)</f>
        <v/>
      </c>
      <c r="J39" s="209" t="str">
        <f>IF(LEN(Vendor!K39)&lt;1,"",Vendor!K39)</f>
        <v/>
      </c>
      <c r="K39" s="209" t="str">
        <f>IF(LEN(Merchandising!F40)&lt;1,"",Merchandising!F40)</f>
        <v/>
      </c>
      <c r="L39" s="210" t="str">
        <f>IF(LEN(Vendor!N39)&lt;1,"",Vendor!N39)</f>
        <v/>
      </c>
      <c r="M39" s="209" t="str">
        <f>IF(LEN(Vendor!O39)&lt;1,"",Vendor!O39)</f>
        <v/>
      </c>
      <c r="N39" s="211" t="str">
        <f>IF(LEN(Merchandising!N40)&lt;1,"",Merchandising!N40)</f>
        <v/>
      </c>
      <c r="O39" s="211" t="str">
        <f>IF(LEN(Merchandising!O40)&lt;1,"",Merchandising!O40)</f>
        <v/>
      </c>
      <c r="P39" s="30" t="str">
        <f>IF(LEN(Vendor!L39)&lt;1,"",Vendor!L39)</f>
        <v/>
      </c>
      <c r="Q39" s="30" t="str">
        <f>IF(LEN(Merchandising!M40)&lt;1,"",Merchandising!M40)</f>
        <v/>
      </c>
      <c r="R39" s="239" t="str">
        <f>IF(LEN(Vendor!P39)&lt;1,"",Vendor!P39)</f>
        <v/>
      </c>
      <c r="S39" s="239" t="str">
        <f>IF(LEN(Vendor!Q39)&lt;1,"",Vendor!Q39)</f>
        <v/>
      </c>
      <c r="T39" s="239" t="str">
        <f>IF(LEN(Vendor!R39)&lt;1,"",Vendor!R39)</f>
        <v/>
      </c>
      <c r="U39" s="210" t="str">
        <f>IF(LEN(Vendor!S39)&lt;1,"",Vendor!S39)</f>
        <v/>
      </c>
      <c r="V39" s="209" t="str">
        <f>IF(LEN(Vendor!T39)&lt;1,"",Vendor!T39)</f>
        <v/>
      </c>
      <c r="W39" s="209" t="str">
        <f>IF(LEN(Vendor!U39)&lt;1,"",Vendor!U39)</f>
        <v/>
      </c>
      <c r="X39" s="272" t="str">
        <f>IF(LEN(Vendor!V39)&lt;1,"",Vendor!V39)</f>
        <v/>
      </c>
      <c r="Y39" s="282" t="str">
        <f>IF(LEN(Vendor!W39)&lt;1,"",Vendor!W39)</f>
        <v/>
      </c>
      <c r="Z39" s="209" t="str">
        <f>IF(LEN(Vendor!X39)&lt;1,"",Vendor!X39)</f>
        <v/>
      </c>
      <c r="AA39" s="209" t="str">
        <f>IF(LEN(Vendor!X39)&lt;1,"",Vendor!X39)</f>
        <v/>
      </c>
      <c r="AB39" s="209" t="str">
        <f>IF(LEN(Vendor!Z39)&lt;1,"",Vendor!Z39)</f>
        <v/>
      </c>
      <c r="AC39" s="209" t="str">
        <f>IF(LEN(Vendor!AA39)&lt;1,"",Vendor!AA39)</f>
        <v/>
      </c>
      <c r="AD39" s="209" t="str">
        <f>IF(LEN(Vendor!AB39)&lt;1,"",Vendor!AB39)</f>
        <v/>
      </c>
      <c r="AE39" s="209" t="str">
        <f>IF(LEN(Vendor!AC39)&lt;1,"",Vendor!AC39)</f>
        <v/>
      </c>
      <c r="AF39" s="240" t="str">
        <f>IF(LEN(Merchandising!T40)&lt;1,"",Merchandising!T40)</f>
        <v/>
      </c>
      <c r="AG39" s="241" t="str">
        <f>IF(LEN(Vendor!AD39)&lt;1,"",Vendor!AD39)</f>
        <v/>
      </c>
      <c r="AH39" s="242" t="str">
        <f t="shared" si="1"/>
        <v/>
      </c>
      <c r="AI39" s="243" t="str">
        <f>IF(LEN(Merchandising!U40)&lt;1,"",Merchandising!U40)</f>
        <v/>
      </c>
      <c r="AJ39" s="244" t="str">
        <f>IF(LEN(Merchandising!P40)&lt;1,"",Merchandising!P40)</f>
        <v/>
      </c>
      <c r="AK39" s="245" t="str">
        <f>IF(LEN(Merchandising!Q40)&lt;1,"",Merchandising!Q40)</f>
        <v/>
      </c>
      <c r="AL39" s="209" t="str">
        <f>IF(LEN(Vendor!AI39)&lt;1,"",Vendor!AI39)</f>
        <v/>
      </c>
      <c r="AM39" s="246" t="str">
        <f>_xlfn.SWITCH(Vendor!AK39,"Select","","No Restriction","N: None","Pallet","P: Pallet","Ti/Layer","T: Ti/Layer")</f>
        <v/>
      </c>
      <c r="AN39" s="247" t="str">
        <f>IF(LEN(Merchandising!X40)&lt;1,"",Merchandising!X40)</f>
        <v/>
      </c>
      <c r="AO39" s="248" t="str">
        <f>IF(LEN(Merchandising!Y40)&lt;1,"",Merchandising!Y40)</f>
        <v/>
      </c>
      <c r="AP39" s="249" t="str">
        <f>IF(LEN(Merchandising!Z40)&lt;1,"",Merchandising!Z40)</f>
        <v/>
      </c>
      <c r="AQ39" s="250" t="str">
        <f>IF(LEN(Merchandising!AA40)&lt;1,"",Merchandising!AA40)</f>
        <v/>
      </c>
      <c r="AR39" s="251" t="str">
        <f>IF(LEN(Merchandising!AB40)&lt;1,"",Merchandising!AB40)</f>
        <v/>
      </c>
      <c r="AS39" s="252" t="str">
        <f>IF(Merchandising!AC40="Select","",Merchandising!AC40)</f>
        <v/>
      </c>
      <c r="AT39" s="472" t="str">
        <f>IF(LEN(Merchandising!AD40)&lt;1,"",Merchandising!AD40)</f>
        <v/>
      </c>
      <c r="AU39" s="253"/>
      <c r="AV39" s="254"/>
      <c r="AW39" s="423"/>
      <c r="AX39" s="424"/>
      <c r="AY39" s="425"/>
    </row>
    <row r="40" spans="1:51" ht="22.5" customHeight="1" thickBot="1" x14ac:dyDescent="0.35">
      <c r="A40" s="202"/>
      <c r="B40" s="203" t="str">
        <f t="shared" si="0"/>
        <v/>
      </c>
      <c r="C40" s="204"/>
      <c r="D40" s="205"/>
      <c r="E40" s="206" t="str">
        <f>IF(LEN(Merchandising!S41)&lt;1,"",Merchandising!S41)</f>
        <v/>
      </c>
      <c r="F40" s="207" t="str">
        <f>_xlfn.SWITCH(Merchandising!R41,"Select","","New Item","","Replace - Flow","R","Replace - Stop","R","Bonus","B","")</f>
        <v/>
      </c>
      <c r="G40" s="208" t="str">
        <f>IF(LEN(Vendor!E40)&lt;1,"",Vendor!E40)</f>
        <v/>
      </c>
      <c r="H40" s="208" t="str">
        <f>IF(LEN(Vendor!G40)&lt;1,"",Vendor!G40)</f>
        <v/>
      </c>
      <c r="I40" s="208" t="str">
        <f>IF(LEN(Vendor!I40)&lt;1,"",Vendor!I40)</f>
        <v/>
      </c>
      <c r="J40" s="209" t="str">
        <f>IF(LEN(Vendor!K40)&lt;1,"",Vendor!K40)</f>
        <v/>
      </c>
      <c r="K40" s="209" t="str">
        <f>IF(LEN(Merchandising!F41)&lt;1,"",Merchandising!F41)</f>
        <v/>
      </c>
      <c r="L40" s="210" t="str">
        <f>IF(LEN(Vendor!N40)&lt;1,"",Vendor!N40)</f>
        <v/>
      </c>
      <c r="M40" s="209" t="str">
        <f>IF(LEN(Vendor!O40)&lt;1,"",Vendor!O40)</f>
        <v/>
      </c>
      <c r="N40" s="211" t="str">
        <f>IF(LEN(Merchandising!N41)&lt;1,"",Merchandising!N41)</f>
        <v/>
      </c>
      <c r="O40" s="211" t="str">
        <f>IF(LEN(Merchandising!O41)&lt;1,"",Merchandising!O41)</f>
        <v/>
      </c>
      <c r="P40" s="30" t="str">
        <f>IF(LEN(Vendor!L40)&lt;1,"",Vendor!L40)</f>
        <v/>
      </c>
      <c r="Q40" s="30" t="str">
        <f>IF(LEN(Merchandising!M41)&lt;1,"",Merchandising!M41)</f>
        <v/>
      </c>
      <c r="R40" s="239" t="str">
        <f>IF(LEN(Vendor!P40)&lt;1,"",Vendor!P40)</f>
        <v/>
      </c>
      <c r="S40" s="239" t="str">
        <f>IF(LEN(Vendor!Q40)&lt;1,"",Vendor!Q40)</f>
        <v/>
      </c>
      <c r="T40" s="239" t="str">
        <f>IF(LEN(Vendor!R40)&lt;1,"",Vendor!R40)</f>
        <v/>
      </c>
      <c r="U40" s="210" t="str">
        <f>IF(LEN(Vendor!S40)&lt;1,"",Vendor!S40)</f>
        <v/>
      </c>
      <c r="V40" s="209" t="str">
        <f>IF(LEN(Vendor!T40)&lt;1,"",Vendor!T40)</f>
        <v/>
      </c>
      <c r="W40" s="209" t="str">
        <f>IF(LEN(Vendor!U40)&lt;1,"",Vendor!U40)</f>
        <v/>
      </c>
      <c r="X40" s="272" t="str">
        <f>IF(LEN(Vendor!V40)&lt;1,"",Vendor!V40)</f>
        <v/>
      </c>
      <c r="Y40" s="282" t="str">
        <f>IF(LEN(Vendor!W40)&lt;1,"",Vendor!W40)</f>
        <v/>
      </c>
      <c r="Z40" s="209" t="str">
        <f>IF(LEN(Vendor!X40)&lt;1,"",Vendor!X40)</f>
        <v/>
      </c>
      <c r="AA40" s="209" t="str">
        <f>IF(LEN(Vendor!X40)&lt;1,"",Vendor!X40)</f>
        <v/>
      </c>
      <c r="AB40" s="209" t="str">
        <f>IF(LEN(Vendor!Z40)&lt;1,"",Vendor!Z40)</f>
        <v/>
      </c>
      <c r="AC40" s="209" t="str">
        <f>IF(LEN(Vendor!AA40)&lt;1,"",Vendor!AA40)</f>
        <v/>
      </c>
      <c r="AD40" s="209" t="str">
        <f>IF(LEN(Vendor!AB40)&lt;1,"",Vendor!AB40)</f>
        <v/>
      </c>
      <c r="AE40" s="209" t="str">
        <f>IF(LEN(Vendor!AC40)&lt;1,"",Vendor!AC40)</f>
        <v/>
      </c>
      <c r="AF40" s="240" t="str">
        <f>IF(LEN(Merchandising!T41)&lt;1,"",Merchandising!T41)</f>
        <v/>
      </c>
      <c r="AG40" s="241" t="str">
        <f>IF(LEN(Vendor!AD40)&lt;1,"",Vendor!AD40)</f>
        <v/>
      </c>
      <c r="AH40" s="242" t="str">
        <f t="shared" ref="AH40:AH68" si="2">IF(OR(ISBLANK(P40),ISBLANK(AG40)),"",IFERROR(AG40/P40,""))</f>
        <v/>
      </c>
      <c r="AI40" s="243" t="str">
        <f>IF(LEN(Merchandising!U41)&lt;1,"",Merchandising!U41)</f>
        <v/>
      </c>
      <c r="AJ40" s="244" t="str">
        <f>IF(LEN(Merchandising!P41)&lt;1,"",Merchandising!P41)</f>
        <v/>
      </c>
      <c r="AK40" s="245" t="str">
        <f>IF(LEN(Merchandising!Q41)&lt;1,"",Merchandising!Q41)</f>
        <v/>
      </c>
      <c r="AL40" s="209" t="str">
        <f>IF(LEN(Vendor!AI40)&lt;1,"",Vendor!AI40)</f>
        <v/>
      </c>
      <c r="AM40" s="246" t="str">
        <f>_xlfn.SWITCH(Vendor!AK40,"Select","","No Restriction","N: None","Pallet","P: Pallet","Ti/Layer","T: Ti/Layer")</f>
        <v/>
      </c>
      <c r="AN40" s="247" t="str">
        <f>IF(LEN(Merchandising!X41)&lt;1,"",Merchandising!X41)</f>
        <v/>
      </c>
      <c r="AO40" s="248" t="str">
        <f>IF(LEN(Merchandising!Y41)&lt;1,"",Merchandising!Y41)</f>
        <v/>
      </c>
      <c r="AP40" s="249" t="str">
        <f>IF(LEN(Merchandising!Z41)&lt;1,"",Merchandising!Z41)</f>
        <v/>
      </c>
      <c r="AQ40" s="250" t="str">
        <f>IF(LEN(Merchandising!AA41)&lt;1,"",Merchandising!AA41)</f>
        <v/>
      </c>
      <c r="AR40" s="251" t="str">
        <f>IF(LEN(Merchandising!AB41)&lt;1,"",Merchandising!AB41)</f>
        <v/>
      </c>
      <c r="AS40" s="252" t="str">
        <f>IF(Merchandising!AC41="Select","",Merchandising!AC41)</f>
        <v/>
      </c>
      <c r="AT40" s="472" t="str">
        <f>IF(LEN(Merchandising!AD41)&lt;1,"",Merchandising!AD41)</f>
        <v/>
      </c>
      <c r="AU40" s="253"/>
      <c r="AV40" s="254"/>
      <c r="AW40" s="423"/>
      <c r="AX40" s="424"/>
      <c r="AY40" s="425"/>
    </row>
    <row r="41" spans="1:51" ht="22.5" customHeight="1" thickBot="1" x14ac:dyDescent="0.35">
      <c r="A41" s="202"/>
      <c r="B41" s="203" t="str">
        <f t="shared" si="0"/>
        <v/>
      </c>
      <c r="C41" s="204"/>
      <c r="D41" s="205"/>
      <c r="E41" s="206" t="str">
        <f>IF(LEN(Merchandising!S42)&lt;1,"",Merchandising!S42)</f>
        <v/>
      </c>
      <c r="F41" s="207" t="str">
        <f>_xlfn.SWITCH(Merchandising!R42,"Select","","New Item","","Replace - Flow","R","Replace - Stop","R","Bonus","B","")</f>
        <v/>
      </c>
      <c r="G41" s="208" t="str">
        <f>IF(LEN(Vendor!E41)&lt;1,"",Vendor!E41)</f>
        <v/>
      </c>
      <c r="H41" s="208" t="str">
        <f>IF(LEN(Vendor!G41)&lt;1,"",Vendor!G41)</f>
        <v/>
      </c>
      <c r="I41" s="208" t="str">
        <f>IF(LEN(Vendor!I41)&lt;1,"",Vendor!I41)</f>
        <v/>
      </c>
      <c r="J41" s="209" t="str">
        <f>IF(LEN(Vendor!K41)&lt;1,"",Vendor!K41)</f>
        <v/>
      </c>
      <c r="K41" s="209" t="str">
        <f>IF(LEN(Merchandising!F42)&lt;1,"",Merchandising!F42)</f>
        <v/>
      </c>
      <c r="L41" s="210" t="str">
        <f>IF(LEN(Vendor!N41)&lt;1,"",Vendor!N41)</f>
        <v/>
      </c>
      <c r="M41" s="209" t="str">
        <f>IF(LEN(Vendor!O41)&lt;1,"",Vendor!O41)</f>
        <v/>
      </c>
      <c r="N41" s="211" t="str">
        <f>IF(LEN(Merchandising!N42)&lt;1,"",Merchandising!N42)</f>
        <v/>
      </c>
      <c r="O41" s="211" t="str">
        <f>IF(LEN(Merchandising!O42)&lt;1,"",Merchandising!O42)</f>
        <v/>
      </c>
      <c r="P41" s="30" t="str">
        <f>IF(LEN(Vendor!L41)&lt;1,"",Vendor!L41)</f>
        <v/>
      </c>
      <c r="Q41" s="30" t="str">
        <f>IF(LEN(Merchandising!M42)&lt;1,"",Merchandising!M42)</f>
        <v/>
      </c>
      <c r="R41" s="239" t="str">
        <f>IF(LEN(Vendor!P41)&lt;1,"",Vendor!P41)</f>
        <v/>
      </c>
      <c r="S41" s="239" t="str">
        <f>IF(LEN(Vendor!Q41)&lt;1,"",Vendor!Q41)</f>
        <v/>
      </c>
      <c r="T41" s="239" t="str">
        <f>IF(LEN(Vendor!R41)&lt;1,"",Vendor!R41)</f>
        <v/>
      </c>
      <c r="U41" s="210" t="str">
        <f>IF(LEN(Vendor!S41)&lt;1,"",Vendor!S41)</f>
        <v/>
      </c>
      <c r="V41" s="209" t="str">
        <f>IF(LEN(Vendor!T41)&lt;1,"",Vendor!T41)</f>
        <v/>
      </c>
      <c r="W41" s="209" t="str">
        <f>IF(LEN(Vendor!U41)&lt;1,"",Vendor!U41)</f>
        <v/>
      </c>
      <c r="X41" s="272" t="str">
        <f>IF(LEN(Vendor!V41)&lt;1,"",Vendor!V41)</f>
        <v/>
      </c>
      <c r="Y41" s="282" t="str">
        <f>IF(LEN(Vendor!W41)&lt;1,"",Vendor!W41)</f>
        <v/>
      </c>
      <c r="Z41" s="209" t="str">
        <f>IF(LEN(Vendor!X41)&lt;1,"",Vendor!X41)</f>
        <v/>
      </c>
      <c r="AA41" s="209" t="str">
        <f>IF(LEN(Vendor!X41)&lt;1,"",Vendor!X41)</f>
        <v/>
      </c>
      <c r="AB41" s="209" t="str">
        <f>IF(LEN(Vendor!Z41)&lt;1,"",Vendor!Z41)</f>
        <v/>
      </c>
      <c r="AC41" s="209" t="str">
        <f>IF(LEN(Vendor!AA41)&lt;1,"",Vendor!AA41)</f>
        <v/>
      </c>
      <c r="AD41" s="209" t="str">
        <f>IF(LEN(Vendor!AB41)&lt;1,"",Vendor!AB41)</f>
        <v/>
      </c>
      <c r="AE41" s="209" t="str">
        <f>IF(LEN(Vendor!AC41)&lt;1,"",Vendor!AC41)</f>
        <v/>
      </c>
      <c r="AF41" s="240" t="str">
        <f>IF(LEN(Merchandising!T42)&lt;1,"",Merchandising!T42)</f>
        <v/>
      </c>
      <c r="AG41" s="241" t="str">
        <f>IF(LEN(Vendor!AD41)&lt;1,"",Vendor!AD41)</f>
        <v/>
      </c>
      <c r="AH41" s="242" t="str">
        <f t="shared" si="2"/>
        <v/>
      </c>
      <c r="AI41" s="243" t="str">
        <f>IF(LEN(Merchandising!U42)&lt;1,"",Merchandising!U42)</f>
        <v/>
      </c>
      <c r="AJ41" s="244" t="str">
        <f>IF(LEN(Merchandising!P42)&lt;1,"",Merchandising!P42)</f>
        <v/>
      </c>
      <c r="AK41" s="245" t="str">
        <f>IF(LEN(Merchandising!Q42)&lt;1,"",Merchandising!Q42)</f>
        <v/>
      </c>
      <c r="AL41" s="209" t="str">
        <f>IF(LEN(Vendor!AI41)&lt;1,"",Vendor!AI41)</f>
        <v/>
      </c>
      <c r="AM41" s="246" t="str">
        <f>_xlfn.SWITCH(Vendor!AK41,"Select","","No Restriction","N: None","Pallet","P: Pallet","Ti/Layer","T: Ti/Layer")</f>
        <v/>
      </c>
      <c r="AN41" s="247" t="str">
        <f>IF(LEN(Merchandising!X42)&lt;1,"",Merchandising!X42)</f>
        <v/>
      </c>
      <c r="AO41" s="248" t="str">
        <f>IF(LEN(Merchandising!Y42)&lt;1,"",Merchandising!Y42)</f>
        <v/>
      </c>
      <c r="AP41" s="249" t="str">
        <f>IF(LEN(Merchandising!Z42)&lt;1,"",Merchandising!Z42)</f>
        <v/>
      </c>
      <c r="AQ41" s="250" t="str">
        <f>IF(LEN(Merchandising!AA42)&lt;1,"",Merchandising!AA42)</f>
        <v/>
      </c>
      <c r="AR41" s="251" t="str">
        <f>IF(LEN(Merchandising!AB42)&lt;1,"",Merchandising!AB42)</f>
        <v/>
      </c>
      <c r="AS41" s="252" t="str">
        <f>IF(Merchandising!AC42="Select","",Merchandising!AC42)</f>
        <v/>
      </c>
      <c r="AT41" s="472" t="str">
        <f>IF(LEN(Merchandising!AD42)&lt;1,"",Merchandising!AD42)</f>
        <v/>
      </c>
      <c r="AU41" s="253"/>
      <c r="AV41" s="254"/>
      <c r="AW41" s="423"/>
      <c r="AX41" s="424"/>
      <c r="AY41" s="425"/>
    </row>
    <row r="42" spans="1:51" ht="22.5" customHeight="1" thickBot="1" x14ac:dyDescent="0.35">
      <c r="A42" s="202"/>
      <c r="B42" s="203" t="str">
        <f t="shared" ref="B42:B68" si="3">IFERROR(RIGHT(10-RIGHT((IF(LEFT(A42,1)*2&gt;9,LEFT(LEFT(A42,1)*2,1)+RIGHT(LEFT(A42,1)*2,1),LEFT(A42,1)*2))+(LEFT(RIGHT(A42,5),1))+(IF(LEFT(RIGHT(A42,4),1)*2&gt;9,LEFT(LEFT(RIGHT(A42,4),1)*2,1)+RIGHT(LEFT(RIGHT(A42,4),1)*2,1),LEFT(RIGHT(A42,4),1)*2))+(LEFT(RIGHT(A42,3),1))+(IF(LEFT(RIGHT(A42,2),1)*2&gt;9,LEFT(LEFT(RIGHT(A42,2),1)*2,1)+RIGHT(LEFT(RIGHT(A42,2),1)*2,1),LEFT(RIGHT(A42,2),1)*2)),1),1),"")</f>
        <v/>
      </c>
      <c r="C42" s="204"/>
      <c r="D42" s="205"/>
      <c r="E42" s="206" t="str">
        <f>IF(LEN(Merchandising!S43)&lt;1,"",Merchandising!S43)</f>
        <v/>
      </c>
      <c r="F42" s="207" t="str">
        <f>_xlfn.SWITCH(Merchandising!R43,"Select","","New Item","","Replace - Flow","R","Replace - Stop","R","Bonus","B","")</f>
        <v/>
      </c>
      <c r="G42" s="208" t="str">
        <f>IF(LEN(Vendor!E42)&lt;1,"",Vendor!E42)</f>
        <v/>
      </c>
      <c r="H42" s="208" t="str">
        <f>IF(LEN(Vendor!G42)&lt;1,"",Vendor!G42)</f>
        <v/>
      </c>
      <c r="I42" s="208" t="str">
        <f>IF(LEN(Vendor!I42)&lt;1,"",Vendor!I42)</f>
        <v/>
      </c>
      <c r="J42" s="209" t="str">
        <f>IF(LEN(Vendor!K42)&lt;1,"",Vendor!K42)</f>
        <v/>
      </c>
      <c r="K42" s="209" t="str">
        <f>IF(LEN(Merchandising!F43)&lt;1,"",Merchandising!F43)</f>
        <v/>
      </c>
      <c r="L42" s="210" t="str">
        <f>IF(LEN(Vendor!N42)&lt;1,"",Vendor!N42)</f>
        <v/>
      </c>
      <c r="M42" s="209" t="str">
        <f>IF(LEN(Vendor!O42)&lt;1,"",Vendor!O42)</f>
        <v/>
      </c>
      <c r="N42" s="211" t="str">
        <f>IF(LEN(Merchandising!N43)&lt;1,"",Merchandising!N43)</f>
        <v/>
      </c>
      <c r="O42" s="211" t="str">
        <f>IF(LEN(Merchandising!O43)&lt;1,"",Merchandising!O43)</f>
        <v/>
      </c>
      <c r="P42" s="30" t="str">
        <f>IF(LEN(Vendor!L42)&lt;1,"",Vendor!L42)</f>
        <v/>
      </c>
      <c r="Q42" s="30" t="str">
        <f>IF(LEN(Merchandising!M43)&lt;1,"",Merchandising!M43)</f>
        <v/>
      </c>
      <c r="R42" s="239" t="str">
        <f>IF(LEN(Vendor!P42)&lt;1,"",Vendor!P42)</f>
        <v/>
      </c>
      <c r="S42" s="239" t="str">
        <f>IF(LEN(Vendor!Q42)&lt;1,"",Vendor!Q42)</f>
        <v/>
      </c>
      <c r="T42" s="239" t="str">
        <f>IF(LEN(Vendor!R42)&lt;1,"",Vendor!R42)</f>
        <v/>
      </c>
      <c r="U42" s="210" t="str">
        <f>IF(LEN(Vendor!S42)&lt;1,"",Vendor!S42)</f>
        <v/>
      </c>
      <c r="V42" s="209" t="str">
        <f>IF(LEN(Vendor!T42)&lt;1,"",Vendor!T42)</f>
        <v/>
      </c>
      <c r="W42" s="209" t="str">
        <f>IF(LEN(Vendor!U42)&lt;1,"",Vendor!U42)</f>
        <v/>
      </c>
      <c r="X42" s="272" t="str">
        <f>IF(LEN(Vendor!V42)&lt;1,"",Vendor!V42)</f>
        <v/>
      </c>
      <c r="Y42" s="282" t="str">
        <f>IF(LEN(Vendor!W42)&lt;1,"",Vendor!W42)</f>
        <v/>
      </c>
      <c r="Z42" s="209" t="str">
        <f>IF(LEN(Vendor!X42)&lt;1,"",Vendor!X42)</f>
        <v/>
      </c>
      <c r="AA42" s="209" t="str">
        <f>IF(LEN(Vendor!X42)&lt;1,"",Vendor!X42)</f>
        <v/>
      </c>
      <c r="AB42" s="209" t="str">
        <f>IF(LEN(Vendor!Z42)&lt;1,"",Vendor!Z42)</f>
        <v/>
      </c>
      <c r="AC42" s="209" t="str">
        <f>IF(LEN(Vendor!AA42)&lt;1,"",Vendor!AA42)</f>
        <v/>
      </c>
      <c r="AD42" s="209" t="str">
        <f>IF(LEN(Vendor!AB42)&lt;1,"",Vendor!AB42)</f>
        <v/>
      </c>
      <c r="AE42" s="209" t="str">
        <f>IF(LEN(Vendor!AC42)&lt;1,"",Vendor!AC42)</f>
        <v/>
      </c>
      <c r="AF42" s="240" t="str">
        <f>IF(LEN(Merchandising!T43)&lt;1,"",Merchandising!T43)</f>
        <v/>
      </c>
      <c r="AG42" s="241" t="str">
        <f>IF(LEN(Vendor!AD42)&lt;1,"",Vendor!AD42)</f>
        <v/>
      </c>
      <c r="AH42" s="242" t="str">
        <f t="shared" si="2"/>
        <v/>
      </c>
      <c r="AI42" s="243" t="str">
        <f>IF(LEN(Merchandising!U43)&lt;1,"",Merchandising!U43)</f>
        <v/>
      </c>
      <c r="AJ42" s="244" t="str">
        <f>IF(LEN(Merchandising!P43)&lt;1,"",Merchandising!P43)</f>
        <v/>
      </c>
      <c r="AK42" s="245" t="str">
        <f>IF(LEN(Merchandising!Q43)&lt;1,"",Merchandising!Q43)</f>
        <v/>
      </c>
      <c r="AL42" s="209" t="str">
        <f>IF(LEN(Vendor!AI42)&lt;1,"",Vendor!AI42)</f>
        <v/>
      </c>
      <c r="AM42" s="246" t="str">
        <f>_xlfn.SWITCH(Vendor!AK42,"Select","","No Restriction","N: None","Pallet","P: Pallet","Ti/Layer","T: Ti/Layer")</f>
        <v/>
      </c>
      <c r="AN42" s="247" t="str">
        <f>IF(LEN(Merchandising!X43)&lt;1,"",Merchandising!X43)</f>
        <v/>
      </c>
      <c r="AO42" s="248" t="str">
        <f>IF(LEN(Merchandising!Y43)&lt;1,"",Merchandising!Y43)</f>
        <v/>
      </c>
      <c r="AP42" s="249" t="str">
        <f>IF(LEN(Merchandising!Z43)&lt;1,"",Merchandising!Z43)</f>
        <v/>
      </c>
      <c r="AQ42" s="250" t="str">
        <f>IF(LEN(Merchandising!AA43)&lt;1,"",Merchandising!AA43)</f>
        <v/>
      </c>
      <c r="AR42" s="251" t="str">
        <f>IF(LEN(Merchandising!AB43)&lt;1,"",Merchandising!AB43)</f>
        <v/>
      </c>
      <c r="AS42" s="252" t="str">
        <f>IF(Merchandising!AC43="Select","",Merchandising!AC43)</f>
        <v/>
      </c>
      <c r="AT42" s="472" t="str">
        <f>IF(LEN(Merchandising!AD43)&lt;1,"",Merchandising!AD43)</f>
        <v/>
      </c>
      <c r="AU42" s="253"/>
      <c r="AV42" s="254"/>
      <c r="AW42" s="423"/>
      <c r="AX42" s="424"/>
      <c r="AY42" s="425"/>
    </row>
    <row r="43" spans="1:51" ht="22.5" customHeight="1" thickBot="1" x14ac:dyDescent="0.35">
      <c r="A43" s="202"/>
      <c r="B43" s="203" t="str">
        <f t="shared" si="3"/>
        <v/>
      </c>
      <c r="C43" s="204"/>
      <c r="D43" s="205"/>
      <c r="E43" s="212" t="str">
        <f>IF(LEN(Merchandising!S44)&lt;1,"",Merchandising!S44)</f>
        <v/>
      </c>
      <c r="F43" s="207" t="str">
        <f>_xlfn.SWITCH(Merchandising!R44,"Select","","New Item","","Replace - Flow","R","Replace - Stop","R","Bonus","B","")</f>
        <v/>
      </c>
      <c r="G43" s="208" t="str">
        <f>IF(LEN(Vendor!E43)&lt;1,"",Vendor!E43)</f>
        <v/>
      </c>
      <c r="H43" s="208" t="str">
        <f>IF(LEN(Vendor!G43)&lt;1,"",Vendor!G43)</f>
        <v/>
      </c>
      <c r="I43" s="208" t="str">
        <f>IF(LEN(Vendor!I43)&lt;1,"",Vendor!I43)</f>
        <v/>
      </c>
      <c r="J43" s="209" t="str">
        <f>IF(LEN(Vendor!K43)&lt;1,"",Vendor!K43)</f>
        <v/>
      </c>
      <c r="K43" s="209" t="str">
        <f>IF(LEN(Merchandising!F44)&lt;1,"",Merchandising!F44)</f>
        <v/>
      </c>
      <c r="L43" s="210" t="str">
        <f>IF(LEN(Vendor!N43)&lt;1,"",Vendor!N43)</f>
        <v/>
      </c>
      <c r="M43" s="209" t="str">
        <f>IF(LEN(Vendor!O43)&lt;1,"",Vendor!O43)</f>
        <v/>
      </c>
      <c r="N43" s="211" t="str">
        <f>IF(LEN(Merchandising!N44)&lt;1,"",Merchandising!N44)</f>
        <v/>
      </c>
      <c r="O43" s="211" t="str">
        <f>IF(LEN(Merchandising!O44)&lt;1,"",Merchandising!O44)</f>
        <v/>
      </c>
      <c r="P43" s="30" t="str">
        <f>IF(LEN(Vendor!L43)&lt;1,"",Vendor!L43)</f>
        <v/>
      </c>
      <c r="Q43" s="30" t="str">
        <f>IF(LEN(Merchandising!M44)&lt;1,"",Merchandising!M44)</f>
        <v/>
      </c>
      <c r="R43" s="239" t="str">
        <f>IF(LEN(Vendor!P43)&lt;1,"",Vendor!P43)</f>
        <v/>
      </c>
      <c r="S43" s="239" t="str">
        <f>IF(LEN(Vendor!Q43)&lt;1,"",Vendor!Q43)</f>
        <v/>
      </c>
      <c r="T43" s="239" t="str">
        <f>IF(LEN(Vendor!R43)&lt;1,"",Vendor!R43)</f>
        <v/>
      </c>
      <c r="U43" s="210" t="str">
        <f>IF(LEN(Vendor!S43)&lt;1,"",Vendor!S43)</f>
        <v/>
      </c>
      <c r="V43" s="209" t="str">
        <f>IF(LEN(Vendor!T43)&lt;1,"",Vendor!T43)</f>
        <v/>
      </c>
      <c r="W43" s="209" t="str">
        <f>IF(LEN(Vendor!U43)&lt;1,"",Vendor!U43)</f>
        <v/>
      </c>
      <c r="X43" s="272" t="str">
        <f>IF(LEN(Vendor!V43)&lt;1,"",Vendor!V43)</f>
        <v/>
      </c>
      <c r="Y43" s="282" t="str">
        <f>IF(LEN(Vendor!W43)&lt;1,"",Vendor!W43)</f>
        <v/>
      </c>
      <c r="Z43" s="209" t="str">
        <f>IF(LEN(Vendor!X43)&lt;1,"",Vendor!X43)</f>
        <v/>
      </c>
      <c r="AA43" s="209" t="str">
        <f>IF(LEN(Vendor!X43)&lt;1,"",Vendor!X43)</f>
        <v/>
      </c>
      <c r="AB43" s="209" t="str">
        <f>IF(LEN(Vendor!Z43)&lt;1,"",Vendor!Z43)</f>
        <v/>
      </c>
      <c r="AC43" s="209" t="str">
        <f>IF(LEN(Vendor!AA43)&lt;1,"",Vendor!AA43)</f>
        <v/>
      </c>
      <c r="AD43" s="209" t="str">
        <f>IF(LEN(Vendor!AB43)&lt;1,"",Vendor!AB43)</f>
        <v/>
      </c>
      <c r="AE43" s="209" t="str">
        <f>IF(LEN(Vendor!AC43)&lt;1,"",Vendor!AC43)</f>
        <v/>
      </c>
      <c r="AF43" s="240" t="str">
        <f>IF(LEN(Merchandising!T44)&lt;1,"",Merchandising!T44)</f>
        <v/>
      </c>
      <c r="AG43" s="241" t="str">
        <f>IF(LEN(Vendor!AD43)&lt;1,"",Vendor!AD43)</f>
        <v/>
      </c>
      <c r="AH43" s="242" t="str">
        <f t="shared" si="2"/>
        <v/>
      </c>
      <c r="AI43" s="243" t="str">
        <f>IF(LEN(Merchandising!U44)&lt;1,"",Merchandising!U44)</f>
        <v/>
      </c>
      <c r="AJ43" s="244" t="str">
        <f>IF(LEN(Merchandising!P44)&lt;1,"",Merchandising!P44)</f>
        <v/>
      </c>
      <c r="AK43" s="245" t="str">
        <f>IF(LEN(Merchandising!Q44)&lt;1,"",Merchandising!Q44)</f>
        <v/>
      </c>
      <c r="AL43" s="209" t="str">
        <f>IF(LEN(Vendor!AI43)&lt;1,"",Vendor!AI43)</f>
        <v/>
      </c>
      <c r="AM43" s="246" t="str">
        <f>_xlfn.SWITCH(Vendor!AK43,"Select","","No Restriction","N: None","Pallet","P: Pallet","Ti/Layer","T: Ti/Layer")</f>
        <v/>
      </c>
      <c r="AN43" s="247" t="str">
        <f>IF(LEN(Merchandising!X44)&lt;1,"",Merchandising!X44)</f>
        <v/>
      </c>
      <c r="AO43" s="248" t="str">
        <f>IF(LEN(Merchandising!Y44)&lt;1,"",Merchandising!Y44)</f>
        <v/>
      </c>
      <c r="AP43" s="249" t="str">
        <f>IF(LEN(Merchandising!Z44)&lt;1,"",Merchandising!Z44)</f>
        <v/>
      </c>
      <c r="AQ43" s="250" t="str">
        <f>IF(LEN(Merchandising!AA44)&lt;1,"",Merchandising!AA44)</f>
        <v/>
      </c>
      <c r="AR43" s="251" t="str">
        <f>IF(LEN(Merchandising!AB44)&lt;1,"",Merchandising!AB44)</f>
        <v/>
      </c>
      <c r="AS43" s="252" t="str">
        <f>IF(Merchandising!AC44="Select","",Merchandising!AC44)</f>
        <v/>
      </c>
      <c r="AT43" s="472" t="str">
        <f>IF(LEN(Merchandising!AD44)&lt;1,"",Merchandising!AD44)</f>
        <v/>
      </c>
      <c r="AU43" s="253"/>
      <c r="AV43" s="254"/>
      <c r="AW43" s="423"/>
      <c r="AX43" s="424"/>
      <c r="AY43" s="425"/>
    </row>
    <row r="44" spans="1:51" ht="22.5" customHeight="1" thickBot="1" x14ac:dyDescent="0.35">
      <c r="A44" s="202"/>
      <c r="B44" s="203" t="str">
        <f t="shared" si="3"/>
        <v/>
      </c>
      <c r="C44" s="204"/>
      <c r="D44" s="205"/>
      <c r="E44" s="212" t="str">
        <f>IF(LEN(Merchandising!S45)&lt;1,"",Merchandising!S45)</f>
        <v/>
      </c>
      <c r="F44" s="207" t="str">
        <f>_xlfn.SWITCH(Merchandising!R45,"Select","","New Item","","Replace - Flow","R","Replace - Stop","R","Bonus","B","")</f>
        <v/>
      </c>
      <c r="G44" s="208" t="str">
        <f>IF(LEN(Vendor!E44)&lt;1,"",Vendor!E44)</f>
        <v/>
      </c>
      <c r="H44" s="208" t="str">
        <f>IF(LEN(Vendor!G44)&lt;1,"",Vendor!G44)</f>
        <v/>
      </c>
      <c r="I44" s="208" t="str">
        <f>IF(LEN(Vendor!I44)&lt;1,"",Vendor!I44)</f>
        <v/>
      </c>
      <c r="J44" s="209" t="str">
        <f>IF(LEN(Vendor!K44)&lt;1,"",Vendor!K44)</f>
        <v/>
      </c>
      <c r="K44" s="209" t="str">
        <f>IF(LEN(Merchandising!F45)&lt;1,"",Merchandising!F45)</f>
        <v/>
      </c>
      <c r="L44" s="210" t="str">
        <f>IF(LEN(Vendor!N44)&lt;1,"",Vendor!N44)</f>
        <v/>
      </c>
      <c r="M44" s="209" t="str">
        <f>IF(LEN(Vendor!O44)&lt;1,"",Vendor!O44)</f>
        <v/>
      </c>
      <c r="N44" s="211" t="str">
        <f>IF(LEN(Merchandising!N45)&lt;1,"",Merchandising!N45)</f>
        <v/>
      </c>
      <c r="O44" s="211" t="str">
        <f>IF(LEN(Merchandising!O45)&lt;1,"",Merchandising!O45)</f>
        <v/>
      </c>
      <c r="P44" s="30" t="str">
        <f>IF(LEN(Vendor!L44)&lt;1,"",Vendor!L44)</f>
        <v/>
      </c>
      <c r="Q44" s="30" t="str">
        <f>IF(LEN(Merchandising!M45)&lt;1,"",Merchandising!M45)</f>
        <v/>
      </c>
      <c r="R44" s="239" t="str">
        <f>IF(LEN(Vendor!P44)&lt;1,"",Vendor!P44)</f>
        <v/>
      </c>
      <c r="S44" s="239" t="str">
        <f>IF(LEN(Vendor!Q44)&lt;1,"",Vendor!Q44)</f>
        <v/>
      </c>
      <c r="T44" s="239" t="str">
        <f>IF(LEN(Vendor!R44)&lt;1,"",Vendor!R44)</f>
        <v/>
      </c>
      <c r="U44" s="210" t="str">
        <f>IF(LEN(Vendor!S44)&lt;1,"",Vendor!S44)</f>
        <v/>
      </c>
      <c r="V44" s="209" t="str">
        <f>IF(LEN(Vendor!T44)&lt;1,"",Vendor!T44)</f>
        <v/>
      </c>
      <c r="W44" s="209" t="str">
        <f>IF(LEN(Vendor!U44)&lt;1,"",Vendor!U44)</f>
        <v/>
      </c>
      <c r="X44" s="272" t="str">
        <f>IF(LEN(Vendor!V44)&lt;1,"",Vendor!V44)</f>
        <v/>
      </c>
      <c r="Y44" s="282" t="str">
        <f>IF(LEN(Vendor!W44)&lt;1,"",Vendor!W44)</f>
        <v/>
      </c>
      <c r="Z44" s="209" t="str">
        <f>IF(LEN(Vendor!X44)&lt;1,"",Vendor!X44)</f>
        <v/>
      </c>
      <c r="AA44" s="209" t="str">
        <f>IF(LEN(Vendor!X44)&lt;1,"",Vendor!X44)</f>
        <v/>
      </c>
      <c r="AB44" s="209" t="str">
        <f>IF(LEN(Vendor!Z44)&lt;1,"",Vendor!Z44)</f>
        <v/>
      </c>
      <c r="AC44" s="209" t="str">
        <f>IF(LEN(Vendor!AA44)&lt;1,"",Vendor!AA44)</f>
        <v/>
      </c>
      <c r="AD44" s="209" t="str">
        <f>IF(LEN(Vendor!AB44)&lt;1,"",Vendor!AB44)</f>
        <v/>
      </c>
      <c r="AE44" s="209" t="str">
        <f>IF(LEN(Vendor!AC44)&lt;1,"",Vendor!AC44)</f>
        <v/>
      </c>
      <c r="AF44" s="240" t="str">
        <f>IF(LEN(Merchandising!T45)&lt;1,"",Merchandising!T45)</f>
        <v/>
      </c>
      <c r="AG44" s="241" t="str">
        <f>IF(LEN(Vendor!AD44)&lt;1,"",Vendor!AD44)</f>
        <v/>
      </c>
      <c r="AH44" s="242" t="str">
        <f t="shared" si="2"/>
        <v/>
      </c>
      <c r="AI44" s="243" t="str">
        <f>IF(LEN(Merchandising!U45)&lt;1,"",Merchandising!U45)</f>
        <v/>
      </c>
      <c r="AJ44" s="244" t="str">
        <f>IF(LEN(Merchandising!P45)&lt;1,"",Merchandising!P45)</f>
        <v/>
      </c>
      <c r="AK44" s="245" t="str">
        <f>IF(LEN(Merchandising!Q45)&lt;1,"",Merchandising!Q45)</f>
        <v/>
      </c>
      <c r="AL44" s="209" t="str">
        <f>IF(LEN(Vendor!AI44)&lt;1,"",Vendor!AI44)</f>
        <v/>
      </c>
      <c r="AM44" s="246" t="str">
        <f>_xlfn.SWITCH(Vendor!AK44,"Select","","No Restriction","N: None","Pallet","P: Pallet","Ti/Layer","T: Ti/Layer")</f>
        <v/>
      </c>
      <c r="AN44" s="247" t="str">
        <f>IF(LEN(Merchandising!X45)&lt;1,"",Merchandising!X45)</f>
        <v/>
      </c>
      <c r="AO44" s="248" t="str">
        <f>IF(LEN(Merchandising!Y45)&lt;1,"",Merchandising!Y45)</f>
        <v/>
      </c>
      <c r="AP44" s="249" t="str">
        <f>IF(LEN(Merchandising!Z45)&lt;1,"",Merchandising!Z45)</f>
        <v/>
      </c>
      <c r="AQ44" s="250" t="str">
        <f>IF(LEN(Merchandising!AA45)&lt;1,"",Merchandising!AA45)</f>
        <v/>
      </c>
      <c r="AR44" s="251" t="str">
        <f>IF(LEN(Merchandising!AB45)&lt;1,"",Merchandising!AB45)</f>
        <v/>
      </c>
      <c r="AS44" s="252" t="str">
        <f>IF(Merchandising!AC45="Select","",Merchandising!AC45)</f>
        <v/>
      </c>
      <c r="AT44" s="472" t="str">
        <f>IF(LEN(Merchandising!AD45)&lt;1,"",Merchandising!AD45)</f>
        <v/>
      </c>
      <c r="AU44" s="253"/>
      <c r="AV44" s="254"/>
      <c r="AW44" s="423"/>
      <c r="AX44" s="424"/>
      <c r="AY44" s="425"/>
    </row>
    <row r="45" spans="1:51" ht="22.5" customHeight="1" thickBot="1" x14ac:dyDescent="0.35">
      <c r="A45" s="202"/>
      <c r="B45" s="203" t="str">
        <f t="shared" si="3"/>
        <v/>
      </c>
      <c r="C45" s="204"/>
      <c r="D45" s="205"/>
      <c r="E45" s="212" t="str">
        <f>IF(LEN(Merchandising!S46)&lt;1,"",Merchandising!S46)</f>
        <v/>
      </c>
      <c r="F45" s="207" t="str">
        <f>_xlfn.SWITCH(Merchandising!R46,"Select","","New Item","","Replace - Flow","R","Replace - Stop","R","Bonus","B","")</f>
        <v/>
      </c>
      <c r="G45" s="208" t="str">
        <f>IF(LEN(Vendor!E45)&lt;1,"",Vendor!E45)</f>
        <v/>
      </c>
      <c r="H45" s="208" t="str">
        <f>IF(LEN(Vendor!G45)&lt;1,"",Vendor!G45)</f>
        <v/>
      </c>
      <c r="I45" s="208" t="str">
        <f>IF(LEN(Vendor!I45)&lt;1,"",Vendor!I45)</f>
        <v/>
      </c>
      <c r="J45" s="209" t="str">
        <f>IF(LEN(Vendor!K45)&lt;1,"",Vendor!K45)</f>
        <v/>
      </c>
      <c r="K45" s="209" t="str">
        <f>IF(LEN(Merchandising!F46)&lt;1,"",Merchandising!F46)</f>
        <v/>
      </c>
      <c r="L45" s="210" t="str">
        <f>IF(LEN(Vendor!N45)&lt;1,"",Vendor!N45)</f>
        <v/>
      </c>
      <c r="M45" s="209" t="str">
        <f>IF(LEN(Vendor!O45)&lt;1,"",Vendor!O45)</f>
        <v/>
      </c>
      <c r="N45" s="211" t="str">
        <f>IF(LEN(Merchandising!N46)&lt;1,"",Merchandising!N46)</f>
        <v/>
      </c>
      <c r="O45" s="211" t="str">
        <f>IF(LEN(Merchandising!O46)&lt;1,"",Merchandising!O46)</f>
        <v/>
      </c>
      <c r="P45" s="30" t="str">
        <f>IF(LEN(Vendor!L45)&lt;1,"",Vendor!L45)</f>
        <v/>
      </c>
      <c r="Q45" s="30" t="str">
        <f>IF(LEN(Merchandising!M46)&lt;1,"",Merchandising!M46)</f>
        <v/>
      </c>
      <c r="R45" s="239" t="str">
        <f>IF(LEN(Vendor!P45)&lt;1,"",Vendor!P45)</f>
        <v/>
      </c>
      <c r="S45" s="239" t="str">
        <f>IF(LEN(Vendor!Q45)&lt;1,"",Vendor!Q45)</f>
        <v/>
      </c>
      <c r="T45" s="239" t="str">
        <f>IF(LEN(Vendor!R45)&lt;1,"",Vendor!R45)</f>
        <v/>
      </c>
      <c r="U45" s="210" t="str">
        <f>IF(LEN(Vendor!S45)&lt;1,"",Vendor!S45)</f>
        <v/>
      </c>
      <c r="V45" s="209" t="str">
        <f>IF(LEN(Vendor!T45)&lt;1,"",Vendor!T45)</f>
        <v/>
      </c>
      <c r="W45" s="209" t="str">
        <f>IF(LEN(Vendor!U45)&lt;1,"",Vendor!U45)</f>
        <v/>
      </c>
      <c r="X45" s="272" t="str">
        <f>IF(LEN(Vendor!V45)&lt;1,"",Vendor!V45)</f>
        <v/>
      </c>
      <c r="Y45" s="282" t="str">
        <f>IF(LEN(Vendor!W45)&lt;1,"",Vendor!W45)</f>
        <v/>
      </c>
      <c r="Z45" s="209" t="str">
        <f>IF(LEN(Vendor!X45)&lt;1,"",Vendor!X45)</f>
        <v/>
      </c>
      <c r="AA45" s="209" t="str">
        <f>IF(LEN(Vendor!X45)&lt;1,"",Vendor!X45)</f>
        <v/>
      </c>
      <c r="AB45" s="209" t="str">
        <f>IF(LEN(Vendor!Z45)&lt;1,"",Vendor!Z45)</f>
        <v/>
      </c>
      <c r="AC45" s="209" t="str">
        <f>IF(LEN(Vendor!AA45)&lt;1,"",Vendor!AA45)</f>
        <v/>
      </c>
      <c r="AD45" s="209" t="str">
        <f>IF(LEN(Vendor!AB45)&lt;1,"",Vendor!AB45)</f>
        <v/>
      </c>
      <c r="AE45" s="209" t="str">
        <f>IF(LEN(Vendor!AC45)&lt;1,"",Vendor!AC45)</f>
        <v/>
      </c>
      <c r="AF45" s="240" t="str">
        <f>IF(LEN(Merchandising!T46)&lt;1,"",Merchandising!T46)</f>
        <v/>
      </c>
      <c r="AG45" s="241" t="str">
        <f>IF(LEN(Vendor!AD45)&lt;1,"",Vendor!AD45)</f>
        <v/>
      </c>
      <c r="AH45" s="242" t="str">
        <f t="shared" si="2"/>
        <v/>
      </c>
      <c r="AI45" s="243" t="str">
        <f>IF(LEN(Merchandising!U46)&lt;1,"",Merchandising!U46)</f>
        <v/>
      </c>
      <c r="AJ45" s="244" t="str">
        <f>IF(LEN(Merchandising!P46)&lt;1,"",Merchandising!P46)</f>
        <v/>
      </c>
      <c r="AK45" s="245" t="str">
        <f>IF(LEN(Merchandising!Q46)&lt;1,"",Merchandising!Q46)</f>
        <v/>
      </c>
      <c r="AL45" s="209" t="str">
        <f>IF(LEN(Vendor!AI45)&lt;1,"",Vendor!AI45)</f>
        <v/>
      </c>
      <c r="AM45" s="246" t="str">
        <f>_xlfn.SWITCH(Vendor!AK45,"Select","","No Restriction","N: None","Pallet","P: Pallet","Ti/Layer","T: Ti/Layer")</f>
        <v/>
      </c>
      <c r="AN45" s="247" t="str">
        <f>IF(LEN(Merchandising!X46)&lt;1,"",Merchandising!X46)</f>
        <v/>
      </c>
      <c r="AO45" s="248" t="str">
        <f>IF(LEN(Merchandising!Y46)&lt;1,"",Merchandising!Y46)</f>
        <v/>
      </c>
      <c r="AP45" s="249" t="str">
        <f>IF(LEN(Merchandising!Z46)&lt;1,"",Merchandising!Z46)</f>
        <v/>
      </c>
      <c r="AQ45" s="250" t="str">
        <f>IF(LEN(Merchandising!AA46)&lt;1,"",Merchandising!AA46)</f>
        <v/>
      </c>
      <c r="AR45" s="251" t="str">
        <f>IF(LEN(Merchandising!AB46)&lt;1,"",Merchandising!AB46)</f>
        <v/>
      </c>
      <c r="AS45" s="252" t="str">
        <f>IF(Merchandising!AC46="Select","",Merchandising!AC46)</f>
        <v/>
      </c>
      <c r="AT45" s="472" t="str">
        <f>IF(LEN(Merchandising!AD46)&lt;1,"",Merchandising!AD46)</f>
        <v/>
      </c>
      <c r="AU45" s="253"/>
      <c r="AV45" s="254"/>
      <c r="AW45" s="423"/>
      <c r="AX45" s="424"/>
      <c r="AY45" s="425"/>
    </row>
    <row r="46" spans="1:51" ht="22.5" customHeight="1" thickBot="1" x14ac:dyDescent="0.35">
      <c r="A46" s="202"/>
      <c r="B46" s="203" t="str">
        <f t="shared" si="3"/>
        <v/>
      </c>
      <c r="C46" s="204"/>
      <c r="D46" s="205"/>
      <c r="E46" s="212" t="str">
        <f>IF(LEN(Merchandising!S47)&lt;1,"",Merchandising!S47)</f>
        <v/>
      </c>
      <c r="F46" s="207" t="str">
        <f>_xlfn.SWITCH(Merchandising!R47,"Select","","New Item","","Replace - Flow","R","Replace - Stop","R","Bonus","B","")</f>
        <v/>
      </c>
      <c r="G46" s="208" t="str">
        <f>IF(LEN(Vendor!E46)&lt;1,"",Vendor!E46)</f>
        <v/>
      </c>
      <c r="H46" s="208" t="str">
        <f>IF(LEN(Vendor!G46)&lt;1,"",Vendor!G46)</f>
        <v/>
      </c>
      <c r="I46" s="208" t="str">
        <f>IF(LEN(Vendor!I46)&lt;1,"",Vendor!I46)</f>
        <v/>
      </c>
      <c r="J46" s="209" t="str">
        <f>IF(LEN(Vendor!K46)&lt;1,"",Vendor!K46)</f>
        <v/>
      </c>
      <c r="K46" s="209" t="str">
        <f>IF(LEN(Merchandising!F47)&lt;1,"",Merchandising!F47)</f>
        <v/>
      </c>
      <c r="L46" s="210" t="str">
        <f>IF(LEN(Vendor!N46)&lt;1,"",Vendor!N46)</f>
        <v/>
      </c>
      <c r="M46" s="209" t="str">
        <f>IF(LEN(Vendor!O46)&lt;1,"",Vendor!O46)</f>
        <v/>
      </c>
      <c r="N46" s="211" t="str">
        <f>IF(LEN(Merchandising!N47)&lt;1,"",Merchandising!N47)</f>
        <v/>
      </c>
      <c r="O46" s="211" t="str">
        <f>IF(LEN(Merchandising!O47)&lt;1,"",Merchandising!O47)</f>
        <v/>
      </c>
      <c r="P46" s="30" t="str">
        <f>IF(LEN(Vendor!L46)&lt;1,"",Vendor!L46)</f>
        <v/>
      </c>
      <c r="Q46" s="30" t="str">
        <f>IF(LEN(Merchandising!M47)&lt;1,"",Merchandising!M47)</f>
        <v/>
      </c>
      <c r="R46" s="239" t="str">
        <f>IF(LEN(Vendor!P46)&lt;1,"",Vendor!P46)</f>
        <v/>
      </c>
      <c r="S46" s="239" t="str">
        <f>IF(LEN(Vendor!Q46)&lt;1,"",Vendor!Q46)</f>
        <v/>
      </c>
      <c r="T46" s="239" t="str">
        <f>IF(LEN(Vendor!R46)&lt;1,"",Vendor!R46)</f>
        <v/>
      </c>
      <c r="U46" s="210" t="str">
        <f>IF(LEN(Vendor!S46)&lt;1,"",Vendor!S46)</f>
        <v/>
      </c>
      <c r="V46" s="209" t="str">
        <f>IF(LEN(Vendor!T46)&lt;1,"",Vendor!T46)</f>
        <v/>
      </c>
      <c r="W46" s="209" t="str">
        <f>IF(LEN(Vendor!U46)&lt;1,"",Vendor!U46)</f>
        <v/>
      </c>
      <c r="X46" s="272" t="str">
        <f>IF(LEN(Vendor!V46)&lt;1,"",Vendor!V46)</f>
        <v/>
      </c>
      <c r="Y46" s="282" t="str">
        <f>IF(LEN(Vendor!W46)&lt;1,"",Vendor!W46)</f>
        <v/>
      </c>
      <c r="Z46" s="209" t="str">
        <f>IF(LEN(Vendor!X46)&lt;1,"",Vendor!X46)</f>
        <v/>
      </c>
      <c r="AA46" s="209" t="str">
        <f>IF(LEN(Vendor!X46)&lt;1,"",Vendor!X46)</f>
        <v/>
      </c>
      <c r="AB46" s="209" t="str">
        <f>IF(LEN(Vendor!Z46)&lt;1,"",Vendor!Z46)</f>
        <v/>
      </c>
      <c r="AC46" s="209" t="str">
        <f>IF(LEN(Vendor!AA46)&lt;1,"",Vendor!AA46)</f>
        <v/>
      </c>
      <c r="AD46" s="209" t="str">
        <f>IF(LEN(Vendor!AB46)&lt;1,"",Vendor!AB46)</f>
        <v/>
      </c>
      <c r="AE46" s="209" t="str">
        <f>IF(LEN(Vendor!AC46)&lt;1,"",Vendor!AC46)</f>
        <v/>
      </c>
      <c r="AF46" s="240" t="str">
        <f>IF(LEN(Merchandising!T47)&lt;1,"",Merchandising!T47)</f>
        <v/>
      </c>
      <c r="AG46" s="241" t="str">
        <f>IF(LEN(Vendor!AD46)&lt;1,"",Vendor!AD46)</f>
        <v/>
      </c>
      <c r="AH46" s="242" t="str">
        <f t="shared" si="2"/>
        <v/>
      </c>
      <c r="AI46" s="243" t="str">
        <f>IF(LEN(Merchandising!U47)&lt;1,"",Merchandising!U47)</f>
        <v/>
      </c>
      <c r="AJ46" s="244" t="str">
        <f>IF(LEN(Merchandising!P47)&lt;1,"",Merchandising!P47)</f>
        <v/>
      </c>
      <c r="AK46" s="245" t="str">
        <f>IF(LEN(Merchandising!Q47)&lt;1,"",Merchandising!Q47)</f>
        <v/>
      </c>
      <c r="AL46" s="209" t="str">
        <f>IF(LEN(Vendor!AI46)&lt;1,"",Vendor!AI46)</f>
        <v/>
      </c>
      <c r="AM46" s="246" t="str">
        <f>_xlfn.SWITCH(Vendor!AK46,"Select","","No Restriction","N: None","Pallet","P: Pallet","Ti/Layer","T: Ti/Layer")</f>
        <v/>
      </c>
      <c r="AN46" s="247" t="str">
        <f>IF(LEN(Merchandising!X47)&lt;1,"",Merchandising!X47)</f>
        <v/>
      </c>
      <c r="AO46" s="248" t="str">
        <f>IF(LEN(Merchandising!Y47)&lt;1,"",Merchandising!Y47)</f>
        <v/>
      </c>
      <c r="AP46" s="249" t="str">
        <f>IF(LEN(Merchandising!Z47)&lt;1,"",Merchandising!Z47)</f>
        <v/>
      </c>
      <c r="AQ46" s="250" t="str">
        <f>IF(LEN(Merchandising!AA47)&lt;1,"",Merchandising!AA47)</f>
        <v/>
      </c>
      <c r="AR46" s="251" t="str">
        <f>IF(LEN(Merchandising!AB47)&lt;1,"",Merchandising!AB47)</f>
        <v/>
      </c>
      <c r="AS46" s="252" t="str">
        <f>IF(Merchandising!AC47="Select","",Merchandising!AC47)</f>
        <v/>
      </c>
      <c r="AT46" s="472" t="str">
        <f>IF(LEN(Merchandising!AD47)&lt;1,"",Merchandising!AD47)</f>
        <v/>
      </c>
      <c r="AU46" s="253"/>
      <c r="AV46" s="254"/>
      <c r="AW46" s="423"/>
      <c r="AX46" s="424"/>
      <c r="AY46" s="425"/>
    </row>
    <row r="47" spans="1:51" ht="22.5" customHeight="1" thickBot="1" x14ac:dyDescent="0.35">
      <c r="A47" s="202"/>
      <c r="B47" s="203" t="str">
        <f t="shared" si="3"/>
        <v/>
      </c>
      <c r="C47" s="204"/>
      <c r="D47" s="205"/>
      <c r="E47" s="212" t="str">
        <f>IF(LEN(Merchandising!S48)&lt;1,"",Merchandising!S48)</f>
        <v/>
      </c>
      <c r="F47" s="207" t="str">
        <f>_xlfn.SWITCH(Merchandising!R48,"Select","","New Item","","Replace - Flow","R","Replace - Stop","R","Bonus","B","")</f>
        <v/>
      </c>
      <c r="G47" s="208" t="str">
        <f>IF(LEN(Vendor!E47)&lt;1,"",Vendor!E47)</f>
        <v/>
      </c>
      <c r="H47" s="208" t="str">
        <f>IF(LEN(Vendor!G47)&lt;1,"",Vendor!G47)</f>
        <v/>
      </c>
      <c r="I47" s="208" t="str">
        <f>IF(LEN(Vendor!I47)&lt;1,"",Vendor!I47)</f>
        <v/>
      </c>
      <c r="J47" s="209" t="str">
        <f>IF(LEN(Vendor!K47)&lt;1,"",Vendor!K47)</f>
        <v/>
      </c>
      <c r="K47" s="209" t="str">
        <f>IF(LEN(Merchandising!F48)&lt;1,"",Merchandising!F48)</f>
        <v/>
      </c>
      <c r="L47" s="210" t="str">
        <f>IF(LEN(Vendor!N47)&lt;1,"",Vendor!N47)</f>
        <v/>
      </c>
      <c r="M47" s="209" t="str">
        <f>IF(LEN(Vendor!O47)&lt;1,"",Vendor!O47)</f>
        <v/>
      </c>
      <c r="N47" s="211" t="str">
        <f>IF(LEN(Merchandising!N48)&lt;1,"",Merchandising!N48)</f>
        <v/>
      </c>
      <c r="O47" s="211" t="str">
        <f>IF(LEN(Merchandising!O48)&lt;1,"",Merchandising!O48)</f>
        <v/>
      </c>
      <c r="P47" s="30" t="str">
        <f>IF(LEN(Vendor!L47)&lt;1,"",Vendor!L47)</f>
        <v/>
      </c>
      <c r="Q47" s="30" t="str">
        <f>IF(LEN(Merchandising!M48)&lt;1,"",Merchandising!M48)</f>
        <v/>
      </c>
      <c r="R47" s="239" t="str">
        <f>IF(LEN(Vendor!P47)&lt;1,"",Vendor!P47)</f>
        <v/>
      </c>
      <c r="S47" s="239" t="str">
        <f>IF(LEN(Vendor!Q47)&lt;1,"",Vendor!Q47)</f>
        <v/>
      </c>
      <c r="T47" s="239" t="str">
        <f>IF(LEN(Vendor!R47)&lt;1,"",Vendor!R47)</f>
        <v/>
      </c>
      <c r="U47" s="210" t="str">
        <f>IF(LEN(Vendor!S47)&lt;1,"",Vendor!S47)</f>
        <v/>
      </c>
      <c r="V47" s="209" t="str">
        <f>IF(LEN(Vendor!T47)&lt;1,"",Vendor!T47)</f>
        <v/>
      </c>
      <c r="W47" s="209" t="str">
        <f>IF(LEN(Vendor!U47)&lt;1,"",Vendor!U47)</f>
        <v/>
      </c>
      <c r="X47" s="272" t="str">
        <f>IF(LEN(Vendor!V47)&lt;1,"",Vendor!V47)</f>
        <v/>
      </c>
      <c r="Y47" s="282" t="str">
        <f>IF(LEN(Vendor!W47)&lt;1,"",Vendor!W47)</f>
        <v/>
      </c>
      <c r="Z47" s="209" t="str">
        <f>IF(LEN(Vendor!X47)&lt;1,"",Vendor!X47)</f>
        <v/>
      </c>
      <c r="AA47" s="209" t="str">
        <f>IF(LEN(Vendor!X47)&lt;1,"",Vendor!X47)</f>
        <v/>
      </c>
      <c r="AB47" s="209" t="str">
        <f>IF(LEN(Vendor!Z47)&lt;1,"",Vendor!Z47)</f>
        <v/>
      </c>
      <c r="AC47" s="209" t="str">
        <f>IF(LEN(Vendor!AA47)&lt;1,"",Vendor!AA47)</f>
        <v/>
      </c>
      <c r="AD47" s="209" t="str">
        <f>IF(LEN(Vendor!AB47)&lt;1,"",Vendor!AB47)</f>
        <v/>
      </c>
      <c r="AE47" s="209" t="str">
        <f>IF(LEN(Vendor!AC47)&lt;1,"",Vendor!AC47)</f>
        <v/>
      </c>
      <c r="AF47" s="240" t="str">
        <f>IF(LEN(Merchandising!T48)&lt;1,"",Merchandising!T48)</f>
        <v/>
      </c>
      <c r="AG47" s="241" t="str">
        <f>IF(LEN(Vendor!AD47)&lt;1,"",Vendor!AD47)</f>
        <v/>
      </c>
      <c r="AH47" s="242" t="str">
        <f t="shared" si="2"/>
        <v/>
      </c>
      <c r="AI47" s="243" t="str">
        <f>IF(LEN(Merchandising!U48)&lt;1,"",Merchandising!U48)</f>
        <v/>
      </c>
      <c r="AJ47" s="244" t="str">
        <f>IF(LEN(Merchandising!P48)&lt;1,"",Merchandising!P48)</f>
        <v/>
      </c>
      <c r="AK47" s="245" t="str">
        <f>IF(LEN(Merchandising!Q48)&lt;1,"",Merchandising!Q48)</f>
        <v/>
      </c>
      <c r="AL47" s="209" t="str">
        <f>IF(LEN(Vendor!AI47)&lt;1,"",Vendor!AI47)</f>
        <v/>
      </c>
      <c r="AM47" s="246" t="str">
        <f>_xlfn.SWITCH(Vendor!AK47,"Select","","No Restriction","N: None","Pallet","P: Pallet","Ti/Layer","T: Ti/Layer")</f>
        <v/>
      </c>
      <c r="AN47" s="247" t="str">
        <f>IF(LEN(Merchandising!X48)&lt;1,"",Merchandising!X48)</f>
        <v/>
      </c>
      <c r="AO47" s="248" t="str">
        <f>IF(LEN(Merchandising!Y48)&lt;1,"",Merchandising!Y48)</f>
        <v/>
      </c>
      <c r="AP47" s="249" t="str">
        <f>IF(LEN(Merchandising!Z48)&lt;1,"",Merchandising!Z48)</f>
        <v/>
      </c>
      <c r="AQ47" s="250" t="str">
        <f>IF(LEN(Merchandising!AA48)&lt;1,"",Merchandising!AA48)</f>
        <v/>
      </c>
      <c r="AR47" s="251" t="str">
        <f>IF(LEN(Merchandising!AB48)&lt;1,"",Merchandising!AB48)</f>
        <v/>
      </c>
      <c r="AS47" s="252" t="str">
        <f>IF(Merchandising!AC48="Select","",Merchandising!AC48)</f>
        <v/>
      </c>
      <c r="AT47" s="472" t="str">
        <f>IF(LEN(Merchandising!AD48)&lt;1,"",Merchandising!AD48)</f>
        <v/>
      </c>
      <c r="AU47" s="253"/>
      <c r="AV47" s="254"/>
      <c r="AW47" s="423"/>
      <c r="AX47" s="424"/>
      <c r="AY47" s="425"/>
    </row>
    <row r="48" spans="1:51" ht="22.5" customHeight="1" thickBot="1" x14ac:dyDescent="0.35">
      <c r="A48" s="202"/>
      <c r="B48" s="203" t="str">
        <f t="shared" si="3"/>
        <v/>
      </c>
      <c r="C48" s="204"/>
      <c r="D48" s="205"/>
      <c r="E48" s="212" t="str">
        <f>IF(LEN(Merchandising!S49)&lt;1,"",Merchandising!S49)</f>
        <v/>
      </c>
      <c r="F48" s="207" t="str">
        <f>_xlfn.SWITCH(Merchandising!R49,"Select","","New Item","","Replace - Flow","R","Replace - Stop","R","Bonus","B","")</f>
        <v/>
      </c>
      <c r="G48" s="208" t="str">
        <f>IF(LEN(Vendor!E48)&lt;1,"",Vendor!E48)</f>
        <v/>
      </c>
      <c r="H48" s="208" t="str">
        <f>IF(LEN(Vendor!G48)&lt;1,"",Vendor!G48)</f>
        <v/>
      </c>
      <c r="I48" s="208" t="str">
        <f>IF(LEN(Vendor!I48)&lt;1,"",Vendor!I48)</f>
        <v/>
      </c>
      <c r="J48" s="209" t="str">
        <f>IF(LEN(Vendor!K48)&lt;1,"",Vendor!K48)</f>
        <v/>
      </c>
      <c r="K48" s="209" t="str">
        <f>IF(LEN(Merchandising!F49)&lt;1,"",Merchandising!F49)</f>
        <v/>
      </c>
      <c r="L48" s="210" t="str">
        <f>IF(LEN(Vendor!N48)&lt;1,"",Vendor!N48)</f>
        <v/>
      </c>
      <c r="M48" s="209" t="str">
        <f>IF(LEN(Vendor!O48)&lt;1,"",Vendor!O48)</f>
        <v/>
      </c>
      <c r="N48" s="211" t="str">
        <f>IF(LEN(Merchandising!N49)&lt;1,"",Merchandising!N49)</f>
        <v/>
      </c>
      <c r="O48" s="211" t="str">
        <f>IF(LEN(Merchandising!O49)&lt;1,"",Merchandising!O49)</f>
        <v/>
      </c>
      <c r="P48" s="30" t="str">
        <f>IF(LEN(Vendor!L48)&lt;1,"",Vendor!L48)</f>
        <v/>
      </c>
      <c r="Q48" s="30" t="str">
        <f>IF(LEN(Merchandising!M49)&lt;1,"",Merchandising!M49)</f>
        <v/>
      </c>
      <c r="R48" s="239" t="str">
        <f>IF(LEN(Vendor!P48)&lt;1,"",Vendor!P48)</f>
        <v/>
      </c>
      <c r="S48" s="239" t="str">
        <f>IF(LEN(Vendor!Q48)&lt;1,"",Vendor!Q48)</f>
        <v/>
      </c>
      <c r="T48" s="239" t="str">
        <f>IF(LEN(Vendor!R48)&lt;1,"",Vendor!R48)</f>
        <v/>
      </c>
      <c r="U48" s="210" t="str">
        <f>IF(LEN(Vendor!S48)&lt;1,"",Vendor!S48)</f>
        <v/>
      </c>
      <c r="V48" s="209" t="str">
        <f>IF(LEN(Vendor!T48)&lt;1,"",Vendor!T48)</f>
        <v/>
      </c>
      <c r="W48" s="209" t="str">
        <f>IF(LEN(Vendor!U48)&lt;1,"",Vendor!U48)</f>
        <v/>
      </c>
      <c r="X48" s="272" t="str">
        <f>IF(LEN(Vendor!V48)&lt;1,"",Vendor!V48)</f>
        <v/>
      </c>
      <c r="Y48" s="282" t="str">
        <f>IF(LEN(Vendor!W48)&lt;1,"",Vendor!W48)</f>
        <v/>
      </c>
      <c r="Z48" s="209" t="str">
        <f>IF(LEN(Vendor!X48)&lt;1,"",Vendor!X48)</f>
        <v/>
      </c>
      <c r="AA48" s="209" t="str">
        <f>IF(LEN(Vendor!X48)&lt;1,"",Vendor!X48)</f>
        <v/>
      </c>
      <c r="AB48" s="209" t="str">
        <f>IF(LEN(Vendor!Z48)&lt;1,"",Vendor!Z48)</f>
        <v/>
      </c>
      <c r="AC48" s="209" t="str">
        <f>IF(LEN(Vendor!AA48)&lt;1,"",Vendor!AA48)</f>
        <v/>
      </c>
      <c r="AD48" s="209" t="str">
        <f>IF(LEN(Vendor!AB48)&lt;1,"",Vendor!AB48)</f>
        <v/>
      </c>
      <c r="AE48" s="209" t="str">
        <f>IF(LEN(Vendor!AC48)&lt;1,"",Vendor!AC48)</f>
        <v/>
      </c>
      <c r="AF48" s="240" t="str">
        <f>IF(LEN(Merchandising!T49)&lt;1,"",Merchandising!T49)</f>
        <v/>
      </c>
      <c r="AG48" s="241" t="str">
        <f>IF(LEN(Vendor!AD48)&lt;1,"",Vendor!AD48)</f>
        <v/>
      </c>
      <c r="AH48" s="242" t="str">
        <f t="shared" si="2"/>
        <v/>
      </c>
      <c r="AI48" s="243" t="str">
        <f>IF(LEN(Merchandising!U49)&lt;1,"",Merchandising!U49)</f>
        <v/>
      </c>
      <c r="AJ48" s="244" t="str">
        <f>IF(LEN(Merchandising!P49)&lt;1,"",Merchandising!P49)</f>
        <v/>
      </c>
      <c r="AK48" s="245" t="str">
        <f>IF(LEN(Merchandising!Q49)&lt;1,"",Merchandising!Q49)</f>
        <v/>
      </c>
      <c r="AL48" s="209" t="str">
        <f>IF(LEN(Vendor!AI48)&lt;1,"",Vendor!AI48)</f>
        <v/>
      </c>
      <c r="AM48" s="246" t="str">
        <f>_xlfn.SWITCH(Vendor!AK48,"Select","","No Restriction","N: None","Pallet","P: Pallet","Ti/Layer","T: Ti/Layer")</f>
        <v/>
      </c>
      <c r="AN48" s="247" t="str">
        <f>IF(LEN(Merchandising!X49)&lt;1,"",Merchandising!X49)</f>
        <v/>
      </c>
      <c r="AO48" s="248" t="str">
        <f>IF(LEN(Merchandising!Y49)&lt;1,"",Merchandising!Y49)</f>
        <v/>
      </c>
      <c r="AP48" s="249" t="str">
        <f>IF(LEN(Merchandising!Z49)&lt;1,"",Merchandising!Z49)</f>
        <v/>
      </c>
      <c r="AQ48" s="250" t="str">
        <f>IF(LEN(Merchandising!AA49)&lt;1,"",Merchandising!AA49)</f>
        <v/>
      </c>
      <c r="AR48" s="251" t="str">
        <f>IF(LEN(Merchandising!AB49)&lt;1,"",Merchandising!AB49)</f>
        <v/>
      </c>
      <c r="AS48" s="252" t="str">
        <f>IF(Merchandising!AC49="Select","",Merchandising!AC49)</f>
        <v/>
      </c>
      <c r="AT48" s="472" t="str">
        <f>IF(LEN(Merchandising!AD49)&lt;1,"",Merchandising!AD49)</f>
        <v/>
      </c>
      <c r="AU48" s="253"/>
      <c r="AV48" s="254"/>
      <c r="AW48" s="423"/>
      <c r="AX48" s="424"/>
      <c r="AY48" s="425"/>
    </row>
    <row r="49" spans="1:51" ht="22.5" customHeight="1" thickBot="1" x14ac:dyDescent="0.35">
      <c r="A49" s="202"/>
      <c r="B49" s="203" t="str">
        <f t="shared" si="3"/>
        <v/>
      </c>
      <c r="C49" s="204"/>
      <c r="D49" s="205"/>
      <c r="E49" s="212" t="str">
        <f>IF(LEN(Merchandising!S50)&lt;1,"",Merchandising!S50)</f>
        <v/>
      </c>
      <c r="F49" s="207" t="str">
        <f>_xlfn.SWITCH(Merchandising!R50,"Select","","New Item","","Replace - Flow","R","Replace - Stop","R","Bonus","B","")</f>
        <v/>
      </c>
      <c r="G49" s="208" t="str">
        <f>IF(LEN(Vendor!E49)&lt;1,"",Vendor!E49)</f>
        <v/>
      </c>
      <c r="H49" s="208" t="str">
        <f>IF(LEN(Vendor!G49)&lt;1,"",Vendor!G49)</f>
        <v/>
      </c>
      <c r="I49" s="208" t="str">
        <f>IF(LEN(Vendor!I49)&lt;1,"",Vendor!I49)</f>
        <v/>
      </c>
      <c r="J49" s="209" t="str">
        <f>IF(LEN(Vendor!K49)&lt;1,"",Vendor!K49)</f>
        <v/>
      </c>
      <c r="K49" s="209" t="str">
        <f>IF(LEN(Merchandising!F50)&lt;1,"",Merchandising!F50)</f>
        <v/>
      </c>
      <c r="L49" s="210" t="str">
        <f>IF(LEN(Vendor!N49)&lt;1,"",Vendor!N49)</f>
        <v/>
      </c>
      <c r="M49" s="209" t="str">
        <f>IF(LEN(Vendor!O49)&lt;1,"",Vendor!O49)</f>
        <v/>
      </c>
      <c r="N49" s="211" t="str">
        <f>IF(LEN(Merchandising!N50)&lt;1,"",Merchandising!N50)</f>
        <v/>
      </c>
      <c r="O49" s="211" t="str">
        <f>IF(LEN(Merchandising!O50)&lt;1,"",Merchandising!O50)</f>
        <v/>
      </c>
      <c r="P49" s="30" t="str">
        <f>IF(LEN(Vendor!L49)&lt;1,"",Vendor!L49)</f>
        <v/>
      </c>
      <c r="Q49" s="30" t="str">
        <f>IF(LEN(Merchandising!M50)&lt;1,"",Merchandising!M50)</f>
        <v/>
      </c>
      <c r="R49" s="239" t="str">
        <f>IF(LEN(Vendor!P49)&lt;1,"",Vendor!P49)</f>
        <v/>
      </c>
      <c r="S49" s="239" t="str">
        <f>IF(LEN(Vendor!Q49)&lt;1,"",Vendor!Q49)</f>
        <v/>
      </c>
      <c r="T49" s="239" t="str">
        <f>IF(LEN(Vendor!R49)&lt;1,"",Vendor!R49)</f>
        <v/>
      </c>
      <c r="U49" s="210" t="str">
        <f>IF(LEN(Vendor!S49)&lt;1,"",Vendor!S49)</f>
        <v/>
      </c>
      <c r="V49" s="209" t="str">
        <f>IF(LEN(Vendor!T49)&lt;1,"",Vendor!T49)</f>
        <v/>
      </c>
      <c r="W49" s="209" t="str">
        <f>IF(LEN(Vendor!U49)&lt;1,"",Vendor!U49)</f>
        <v/>
      </c>
      <c r="X49" s="272" t="str">
        <f>IF(LEN(Vendor!V49)&lt;1,"",Vendor!V49)</f>
        <v/>
      </c>
      <c r="Y49" s="282" t="str">
        <f>IF(LEN(Vendor!W49)&lt;1,"",Vendor!W49)</f>
        <v/>
      </c>
      <c r="Z49" s="209" t="str">
        <f>IF(LEN(Vendor!X49)&lt;1,"",Vendor!X49)</f>
        <v/>
      </c>
      <c r="AA49" s="209" t="str">
        <f>IF(LEN(Vendor!X49)&lt;1,"",Vendor!X49)</f>
        <v/>
      </c>
      <c r="AB49" s="209" t="str">
        <f>IF(LEN(Vendor!Z49)&lt;1,"",Vendor!Z49)</f>
        <v/>
      </c>
      <c r="AC49" s="209" t="str">
        <f>IF(LEN(Vendor!AA49)&lt;1,"",Vendor!AA49)</f>
        <v/>
      </c>
      <c r="AD49" s="209" t="str">
        <f>IF(LEN(Vendor!AB49)&lt;1,"",Vendor!AB49)</f>
        <v/>
      </c>
      <c r="AE49" s="209" t="str">
        <f>IF(LEN(Vendor!AC49)&lt;1,"",Vendor!AC49)</f>
        <v/>
      </c>
      <c r="AF49" s="240" t="str">
        <f>IF(LEN(Merchandising!T50)&lt;1,"",Merchandising!T50)</f>
        <v/>
      </c>
      <c r="AG49" s="241" t="str">
        <f>IF(LEN(Vendor!AD49)&lt;1,"",Vendor!AD49)</f>
        <v/>
      </c>
      <c r="AH49" s="242" t="str">
        <f t="shared" si="2"/>
        <v/>
      </c>
      <c r="AI49" s="243" t="str">
        <f>IF(LEN(Merchandising!U50)&lt;1,"",Merchandising!U50)</f>
        <v/>
      </c>
      <c r="AJ49" s="244" t="str">
        <f>IF(LEN(Merchandising!P50)&lt;1,"",Merchandising!P50)</f>
        <v/>
      </c>
      <c r="AK49" s="245" t="str">
        <f>IF(LEN(Merchandising!Q50)&lt;1,"",Merchandising!Q50)</f>
        <v/>
      </c>
      <c r="AL49" s="209" t="str">
        <f>IF(LEN(Vendor!AI49)&lt;1,"",Vendor!AI49)</f>
        <v/>
      </c>
      <c r="AM49" s="246" t="str">
        <f>_xlfn.SWITCH(Vendor!AK49,"Select","","No Restriction","N: None","Pallet","P: Pallet","Ti/Layer","T: Ti/Layer")</f>
        <v/>
      </c>
      <c r="AN49" s="247" t="str">
        <f>IF(LEN(Merchandising!X50)&lt;1,"",Merchandising!X50)</f>
        <v/>
      </c>
      <c r="AO49" s="248" t="str">
        <f>IF(LEN(Merchandising!Y50)&lt;1,"",Merchandising!Y50)</f>
        <v/>
      </c>
      <c r="AP49" s="249" t="str">
        <f>IF(LEN(Merchandising!Z50)&lt;1,"",Merchandising!Z50)</f>
        <v/>
      </c>
      <c r="AQ49" s="250" t="str">
        <f>IF(LEN(Merchandising!AA50)&lt;1,"",Merchandising!AA50)</f>
        <v/>
      </c>
      <c r="AR49" s="251" t="str">
        <f>IF(LEN(Merchandising!AB50)&lt;1,"",Merchandising!AB50)</f>
        <v/>
      </c>
      <c r="AS49" s="252" t="str">
        <f>IF(Merchandising!AC50="Select","",Merchandising!AC50)</f>
        <v/>
      </c>
      <c r="AT49" s="472" t="str">
        <f>IF(LEN(Merchandising!AD50)&lt;1,"",Merchandising!AD50)</f>
        <v/>
      </c>
      <c r="AU49" s="253"/>
      <c r="AV49" s="254"/>
      <c r="AW49" s="423"/>
      <c r="AX49" s="424"/>
      <c r="AY49" s="425"/>
    </row>
    <row r="50" spans="1:51" ht="22.5" customHeight="1" thickBot="1" x14ac:dyDescent="0.35">
      <c r="A50" s="202"/>
      <c r="B50" s="203" t="str">
        <f t="shared" si="3"/>
        <v/>
      </c>
      <c r="C50" s="204"/>
      <c r="D50" s="205"/>
      <c r="E50" s="212" t="str">
        <f>IF(LEN(Merchandising!S51)&lt;1,"",Merchandising!S51)</f>
        <v/>
      </c>
      <c r="F50" s="207" t="str">
        <f>_xlfn.SWITCH(Merchandising!R51,"Select","","New Item","","Replace - Flow","R","Replace - Stop","R","Bonus","B","")</f>
        <v/>
      </c>
      <c r="G50" s="208" t="str">
        <f>IF(LEN(Vendor!E50)&lt;1,"",Vendor!E50)</f>
        <v/>
      </c>
      <c r="H50" s="208" t="str">
        <f>IF(LEN(Vendor!G50)&lt;1,"",Vendor!G50)</f>
        <v/>
      </c>
      <c r="I50" s="208" t="str">
        <f>IF(LEN(Vendor!I50)&lt;1,"",Vendor!I50)</f>
        <v/>
      </c>
      <c r="J50" s="209" t="str">
        <f>IF(LEN(Vendor!K50)&lt;1,"",Vendor!K50)</f>
        <v/>
      </c>
      <c r="K50" s="209" t="str">
        <f>IF(LEN(Merchandising!F51)&lt;1,"",Merchandising!F51)</f>
        <v/>
      </c>
      <c r="L50" s="210" t="str">
        <f>IF(LEN(Vendor!N50)&lt;1,"",Vendor!N50)</f>
        <v/>
      </c>
      <c r="M50" s="209" t="str">
        <f>IF(LEN(Vendor!O50)&lt;1,"",Vendor!O50)</f>
        <v/>
      </c>
      <c r="N50" s="211" t="str">
        <f>IF(LEN(Merchandising!N51)&lt;1,"",Merchandising!N51)</f>
        <v/>
      </c>
      <c r="O50" s="211" t="str">
        <f>IF(LEN(Merchandising!O51)&lt;1,"",Merchandising!O51)</f>
        <v/>
      </c>
      <c r="P50" s="30" t="str">
        <f>IF(LEN(Vendor!L50)&lt;1,"",Vendor!L50)</f>
        <v/>
      </c>
      <c r="Q50" s="30" t="str">
        <f>IF(LEN(Merchandising!M51)&lt;1,"",Merchandising!M51)</f>
        <v/>
      </c>
      <c r="R50" s="239" t="str">
        <f>IF(LEN(Vendor!P50)&lt;1,"",Vendor!P50)</f>
        <v/>
      </c>
      <c r="S50" s="239" t="str">
        <f>IF(LEN(Vendor!Q50)&lt;1,"",Vendor!Q50)</f>
        <v/>
      </c>
      <c r="T50" s="239" t="str">
        <f>IF(LEN(Vendor!R50)&lt;1,"",Vendor!R50)</f>
        <v/>
      </c>
      <c r="U50" s="210" t="str">
        <f>IF(LEN(Vendor!S50)&lt;1,"",Vendor!S50)</f>
        <v/>
      </c>
      <c r="V50" s="209" t="str">
        <f>IF(LEN(Vendor!T50)&lt;1,"",Vendor!T50)</f>
        <v/>
      </c>
      <c r="W50" s="209" t="str">
        <f>IF(LEN(Vendor!U50)&lt;1,"",Vendor!U50)</f>
        <v/>
      </c>
      <c r="X50" s="272" t="str">
        <f>IF(LEN(Vendor!V50)&lt;1,"",Vendor!V50)</f>
        <v/>
      </c>
      <c r="Y50" s="282" t="str">
        <f>IF(LEN(Vendor!W50)&lt;1,"",Vendor!W50)</f>
        <v/>
      </c>
      <c r="Z50" s="209" t="str">
        <f>IF(LEN(Vendor!X50)&lt;1,"",Vendor!X50)</f>
        <v/>
      </c>
      <c r="AA50" s="209" t="str">
        <f>IF(LEN(Vendor!X50)&lt;1,"",Vendor!X50)</f>
        <v/>
      </c>
      <c r="AB50" s="209" t="str">
        <f>IF(LEN(Vendor!Z50)&lt;1,"",Vendor!Z50)</f>
        <v/>
      </c>
      <c r="AC50" s="209" t="str">
        <f>IF(LEN(Vendor!AA50)&lt;1,"",Vendor!AA50)</f>
        <v/>
      </c>
      <c r="AD50" s="209" t="str">
        <f>IF(LEN(Vendor!AB50)&lt;1,"",Vendor!AB50)</f>
        <v/>
      </c>
      <c r="AE50" s="209" t="str">
        <f>IF(LEN(Vendor!AC50)&lt;1,"",Vendor!AC50)</f>
        <v/>
      </c>
      <c r="AF50" s="240" t="str">
        <f>IF(LEN(Merchandising!T51)&lt;1,"",Merchandising!T51)</f>
        <v/>
      </c>
      <c r="AG50" s="241" t="str">
        <f>IF(LEN(Vendor!AD50)&lt;1,"",Vendor!AD50)</f>
        <v/>
      </c>
      <c r="AH50" s="242" t="str">
        <f t="shared" si="2"/>
        <v/>
      </c>
      <c r="AI50" s="243" t="str">
        <f>IF(LEN(Merchandising!U51)&lt;1,"",Merchandising!U51)</f>
        <v/>
      </c>
      <c r="AJ50" s="244" t="str">
        <f>IF(LEN(Merchandising!P51)&lt;1,"",Merchandising!P51)</f>
        <v/>
      </c>
      <c r="AK50" s="245" t="str">
        <f>IF(LEN(Merchandising!Q51)&lt;1,"",Merchandising!Q51)</f>
        <v/>
      </c>
      <c r="AL50" s="209" t="str">
        <f>IF(LEN(Vendor!AI50)&lt;1,"",Vendor!AI50)</f>
        <v/>
      </c>
      <c r="AM50" s="246" t="str">
        <f>_xlfn.SWITCH(Vendor!AK50,"Select","","No Restriction","N: None","Pallet","P: Pallet","Ti/Layer","T: Ti/Layer")</f>
        <v/>
      </c>
      <c r="AN50" s="247" t="str">
        <f>IF(LEN(Merchandising!X51)&lt;1,"",Merchandising!X51)</f>
        <v/>
      </c>
      <c r="AO50" s="248" t="str">
        <f>IF(LEN(Merchandising!Y51)&lt;1,"",Merchandising!Y51)</f>
        <v/>
      </c>
      <c r="AP50" s="249" t="str">
        <f>IF(LEN(Merchandising!Z51)&lt;1,"",Merchandising!Z51)</f>
        <v/>
      </c>
      <c r="AQ50" s="250" t="str">
        <f>IF(LEN(Merchandising!AA51)&lt;1,"",Merchandising!AA51)</f>
        <v/>
      </c>
      <c r="AR50" s="251" t="str">
        <f>IF(LEN(Merchandising!AB51)&lt;1,"",Merchandising!AB51)</f>
        <v/>
      </c>
      <c r="AS50" s="252" t="str">
        <f>IF(Merchandising!AC51="Select","",Merchandising!AC51)</f>
        <v/>
      </c>
      <c r="AT50" s="472" t="str">
        <f>IF(LEN(Merchandising!AD51)&lt;1,"",Merchandising!AD51)</f>
        <v/>
      </c>
      <c r="AU50" s="253"/>
      <c r="AV50" s="254"/>
      <c r="AW50" s="423"/>
      <c r="AX50" s="424"/>
      <c r="AY50" s="425"/>
    </row>
    <row r="51" spans="1:51" ht="22.5" customHeight="1" thickBot="1" x14ac:dyDescent="0.35">
      <c r="A51" s="202"/>
      <c r="B51" s="203" t="str">
        <f t="shared" si="3"/>
        <v/>
      </c>
      <c r="C51" s="204"/>
      <c r="D51" s="205"/>
      <c r="E51" s="212" t="str">
        <f>IF(LEN(Merchandising!S52)&lt;1,"",Merchandising!S52)</f>
        <v/>
      </c>
      <c r="F51" s="207" t="str">
        <f>_xlfn.SWITCH(Merchandising!R52,"Select","","New Item","","Replace - Flow","R","Replace - Stop","R","Bonus","B","")</f>
        <v/>
      </c>
      <c r="G51" s="208" t="str">
        <f>IF(LEN(Vendor!E51)&lt;1,"",Vendor!E51)</f>
        <v/>
      </c>
      <c r="H51" s="208" t="str">
        <f>IF(LEN(Vendor!G51)&lt;1,"",Vendor!G51)</f>
        <v/>
      </c>
      <c r="I51" s="208" t="str">
        <f>IF(LEN(Vendor!I51)&lt;1,"",Vendor!I51)</f>
        <v/>
      </c>
      <c r="J51" s="209" t="str">
        <f>IF(LEN(Vendor!K51)&lt;1,"",Vendor!K51)</f>
        <v/>
      </c>
      <c r="K51" s="209" t="str">
        <f>IF(LEN(Merchandising!F52)&lt;1,"",Merchandising!F52)</f>
        <v/>
      </c>
      <c r="L51" s="210" t="str">
        <f>IF(LEN(Vendor!N51)&lt;1,"",Vendor!N51)</f>
        <v/>
      </c>
      <c r="M51" s="209" t="str">
        <f>IF(LEN(Vendor!O51)&lt;1,"",Vendor!O51)</f>
        <v/>
      </c>
      <c r="N51" s="211" t="str">
        <f>IF(LEN(Merchandising!N52)&lt;1,"",Merchandising!N52)</f>
        <v/>
      </c>
      <c r="O51" s="211" t="str">
        <f>IF(LEN(Merchandising!O52)&lt;1,"",Merchandising!O52)</f>
        <v/>
      </c>
      <c r="P51" s="30" t="str">
        <f>IF(LEN(Vendor!L51)&lt;1,"",Vendor!L51)</f>
        <v/>
      </c>
      <c r="Q51" s="30" t="str">
        <f>IF(LEN(Merchandising!M52)&lt;1,"",Merchandising!M52)</f>
        <v/>
      </c>
      <c r="R51" s="239" t="str">
        <f>IF(LEN(Vendor!P51)&lt;1,"",Vendor!P51)</f>
        <v/>
      </c>
      <c r="S51" s="239" t="str">
        <f>IF(LEN(Vendor!Q51)&lt;1,"",Vendor!Q51)</f>
        <v/>
      </c>
      <c r="T51" s="239" t="str">
        <f>IF(LEN(Vendor!R51)&lt;1,"",Vendor!R51)</f>
        <v/>
      </c>
      <c r="U51" s="210" t="str">
        <f>IF(LEN(Vendor!S51)&lt;1,"",Vendor!S51)</f>
        <v/>
      </c>
      <c r="V51" s="209" t="str">
        <f>IF(LEN(Vendor!T51)&lt;1,"",Vendor!T51)</f>
        <v/>
      </c>
      <c r="W51" s="209" t="str">
        <f>IF(LEN(Vendor!U51)&lt;1,"",Vendor!U51)</f>
        <v/>
      </c>
      <c r="X51" s="272" t="str">
        <f>IF(LEN(Vendor!V51)&lt;1,"",Vendor!V51)</f>
        <v/>
      </c>
      <c r="Y51" s="282" t="str">
        <f>IF(LEN(Vendor!W51)&lt;1,"",Vendor!W51)</f>
        <v/>
      </c>
      <c r="Z51" s="209" t="str">
        <f>IF(LEN(Vendor!X51)&lt;1,"",Vendor!X51)</f>
        <v/>
      </c>
      <c r="AA51" s="209" t="str">
        <f>IF(LEN(Vendor!X51)&lt;1,"",Vendor!X51)</f>
        <v/>
      </c>
      <c r="AB51" s="209" t="str">
        <f>IF(LEN(Vendor!Z51)&lt;1,"",Vendor!Z51)</f>
        <v/>
      </c>
      <c r="AC51" s="209" t="str">
        <f>IF(LEN(Vendor!AA51)&lt;1,"",Vendor!AA51)</f>
        <v/>
      </c>
      <c r="AD51" s="209" t="str">
        <f>IF(LEN(Vendor!AB51)&lt;1,"",Vendor!AB51)</f>
        <v/>
      </c>
      <c r="AE51" s="209" t="str">
        <f>IF(LEN(Vendor!AC51)&lt;1,"",Vendor!AC51)</f>
        <v/>
      </c>
      <c r="AF51" s="240" t="str">
        <f>IF(LEN(Merchandising!T52)&lt;1,"",Merchandising!T52)</f>
        <v/>
      </c>
      <c r="AG51" s="241" t="str">
        <f>IF(LEN(Vendor!AD51)&lt;1,"",Vendor!AD51)</f>
        <v/>
      </c>
      <c r="AH51" s="242" t="str">
        <f t="shared" si="2"/>
        <v/>
      </c>
      <c r="AI51" s="243" t="str">
        <f>IF(LEN(Merchandising!U52)&lt;1,"",Merchandising!U52)</f>
        <v/>
      </c>
      <c r="AJ51" s="244" t="str">
        <f>IF(LEN(Merchandising!P52)&lt;1,"",Merchandising!P52)</f>
        <v/>
      </c>
      <c r="AK51" s="245" t="str">
        <f>IF(LEN(Merchandising!Q52)&lt;1,"",Merchandising!Q52)</f>
        <v/>
      </c>
      <c r="AL51" s="209" t="str">
        <f>IF(LEN(Vendor!AI51)&lt;1,"",Vendor!AI51)</f>
        <v/>
      </c>
      <c r="AM51" s="246" t="str">
        <f>_xlfn.SWITCH(Vendor!AK51,"Select","","No Restriction","N: None","Pallet","P: Pallet","Ti/Layer","T: Ti/Layer")</f>
        <v/>
      </c>
      <c r="AN51" s="247" t="str">
        <f>IF(LEN(Merchandising!X52)&lt;1,"",Merchandising!X52)</f>
        <v/>
      </c>
      <c r="AO51" s="248" t="str">
        <f>IF(LEN(Merchandising!Y52)&lt;1,"",Merchandising!Y52)</f>
        <v/>
      </c>
      <c r="AP51" s="249" t="str">
        <f>IF(LEN(Merchandising!Z52)&lt;1,"",Merchandising!Z52)</f>
        <v/>
      </c>
      <c r="AQ51" s="250" t="str">
        <f>IF(LEN(Merchandising!AA52)&lt;1,"",Merchandising!AA52)</f>
        <v/>
      </c>
      <c r="AR51" s="251" t="str">
        <f>IF(LEN(Merchandising!AB52)&lt;1,"",Merchandising!AB52)</f>
        <v/>
      </c>
      <c r="AS51" s="252" t="str">
        <f>IF(Merchandising!AC52="Select","",Merchandising!AC52)</f>
        <v/>
      </c>
      <c r="AT51" s="472" t="str">
        <f>IF(LEN(Merchandising!AD52)&lt;1,"",Merchandising!AD52)</f>
        <v/>
      </c>
      <c r="AU51" s="253"/>
      <c r="AV51" s="254"/>
      <c r="AW51" s="423"/>
      <c r="AX51" s="424"/>
      <c r="AY51" s="425"/>
    </row>
    <row r="52" spans="1:51" ht="22.5" customHeight="1" thickBot="1" x14ac:dyDescent="0.35">
      <c r="A52" s="202"/>
      <c r="B52" s="203" t="str">
        <f t="shared" si="3"/>
        <v/>
      </c>
      <c r="C52" s="204"/>
      <c r="D52" s="205"/>
      <c r="E52" s="212" t="str">
        <f>IF(LEN(Merchandising!S53)&lt;1,"",Merchandising!S53)</f>
        <v/>
      </c>
      <c r="F52" s="207" t="str">
        <f>_xlfn.SWITCH(Merchandising!R53,"Select","","New Item","","Replace - Flow","R","Replace - Stop","R","Bonus","B","")</f>
        <v/>
      </c>
      <c r="G52" s="208" t="str">
        <f>IF(LEN(Vendor!E52)&lt;1,"",Vendor!E52)</f>
        <v/>
      </c>
      <c r="H52" s="208" t="str">
        <f>IF(LEN(Vendor!G52)&lt;1,"",Vendor!G52)</f>
        <v/>
      </c>
      <c r="I52" s="208" t="str">
        <f>IF(LEN(Vendor!I52)&lt;1,"",Vendor!I52)</f>
        <v/>
      </c>
      <c r="J52" s="209" t="str">
        <f>IF(LEN(Vendor!K52)&lt;1,"",Vendor!K52)</f>
        <v/>
      </c>
      <c r="K52" s="209" t="str">
        <f>IF(LEN(Merchandising!F53)&lt;1,"",Merchandising!F53)</f>
        <v/>
      </c>
      <c r="L52" s="210" t="str">
        <f>IF(LEN(Vendor!N52)&lt;1,"",Vendor!N52)</f>
        <v/>
      </c>
      <c r="M52" s="209" t="str">
        <f>IF(LEN(Vendor!O52)&lt;1,"",Vendor!O52)</f>
        <v/>
      </c>
      <c r="N52" s="211" t="str">
        <f>IF(LEN(Merchandising!N53)&lt;1,"",Merchandising!N53)</f>
        <v/>
      </c>
      <c r="O52" s="211" t="str">
        <f>IF(LEN(Merchandising!O53)&lt;1,"",Merchandising!O53)</f>
        <v/>
      </c>
      <c r="P52" s="30" t="str">
        <f>IF(LEN(Vendor!L52)&lt;1,"",Vendor!L52)</f>
        <v/>
      </c>
      <c r="Q52" s="30" t="str">
        <f>IF(LEN(Merchandising!M53)&lt;1,"",Merchandising!M53)</f>
        <v/>
      </c>
      <c r="R52" s="239" t="str">
        <f>IF(LEN(Vendor!P52)&lt;1,"",Vendor!P52)</f>
        <v/>
      </c>
      <c r="S52" s="239" t="str">
        <f>IF(LEN(Vendor!Q52)&lt;1,"",Vendor!Q52)</f>
        <v/>
      </c>
      <c r="T52" s="239" t="str">
        <f>IF(LEN(Vendor!R52)&lt;1,"",Vendor!R52)</f>
        <v/>
      </c>
      <c r="U52" s="210" t="str">
        <f>IF(LEN(Vendor!S52)&lt;1,"",Vendor!S52)</f>
        <v/>
      </c>
      <c r="V52" s="209" t="str">
        <f>IF(LEN(Vendor!T52)&lt;1,"",Vendor!T52)</f>
        <v/>
      </c>
      <c r="W52" s="209" t="str">
        <f>IF(LEN(Vendor!U52)&lt;1,"",Vendor!U52)</f>
        <v/>
      </c>
      <c r="X52" s="272" t="str">
        <f>IF(LEN(Vendor!V52)&lt;1,"",Vendor!V52)</f>
        <v/>
      </c>
      <c r="Y52" s="282" t="str">
        <f>IF(LEN(Vendor!W52)&lt;1,"",Vendor!W52)</f>
        <v/>
      </c>
      <c r="Z52" s="209" t="str">
        <f>IF(LEN(Vendor!X52)&lt;1,"",Vendor!X52)</f>
        <v/>
      </c>
      <c r="AA52" s="209" t="str">
        <f>IF(LEN(Vendor!X52)&lt;1,"",Vendor!X52)</f>
        <v/>
      </c>
      <c r="AB52" s="209" t="str">
        <f>IF(LEN(Vendor!Z52)&lt;1,"",Vendor!Z52)</f>
        <v/>
      </c>
      <c r="AC52" s="209" t="str">
        <f>IF(LEN(Vendor!AA52)&lt;1,"",Vendor!AA52)</f>
        <v/>
      </c>
      <c r="AD52" s="209" t="str">
        <f>IF(LEN(Vendor!AB52)&lt;1,"",Vendor!AB52)</f>
        <v/>
      </c>
      <c r="AE52" s="209" t="str">
        <f>IF(LEN(Vendor!AC52)&lt;1,"",Vendor!AC52)</f>
        <v/>
      </c>
      <c r="AF52" s="240" t="str">
        <f>IF(LEN(Merchandising!T53)&lt;1,"",Merchandising!T53)</f>
        <v/>
      </c>
      <c r="AG52" s="241" t="str">
        <f>IF(LEN(Vendor!AD52)&lt;1,"",Vendor!AD52)</f>
        <v/>
      </c>
      <c r="AH52" s="242" t="str">
        <f t="shared" si="2"/>
        <v/>
      </c>
      <c r="AI52" s="243" t="str">
        <f>IF(LEN(Merchandising!U53)&lt;1,"",Merchandising!U53)</f>
        <v/>
      </c>
      <c r="AJ52" s="244" t="str">
        <f>IF(LEN(Merchandising!P53)&lt;1,"",Merchandising!P53)</f>
        <v/>
      </c>
      <c r="AK52" s="245" t="str">
        <f>IF(LEN(Merchandising!Q53)&lt;1,"",Merchandising!Q53)</f>
        <v/>
      </c>
      <c r="AL52" s="209" t="str">
        <f>IF(LEN(Vendor!AI52)&lt;1,"",Vendor!AI52)</f>
        <v/>
      </c>
      <c r="AM52" s="246" t="str">
        <f>_xlfn.SWITCH(Vendor!AK52,"Select","","No Restriction","N: None","Pallet","P: Pallet","Ti/Layer","T: Ti/Layer")</f>
        <v/>
      </c>
      <c r="AN52" s="247" t="str">
        <f>IF(LEN(Merchandising!X53)&lt;1,"",Merchandising!X53)</f>
        <v/>
      </c>
      <c r="AO52" s="248" t="str">
        <f>IF(LEN(Merchandising!Y53)&lt;1,"",Merchandising!Y53)</f>
        <v/>
      </c>
      <c r="AP52" s="249" t="str">
        <f>IF(LEN(Merchandising!Z53)&lt;1,"",Merchandising!Z53)</f>
        <v/>
      </c>
      <c r="AQ52" s="250" t="str">
        <f>IF(LEN(Merchandising!AA53)&lt;1,"",Merchandising!AA53)</f>
        <v/>
      </c>
      <c r="AR52" s="251" t="str">
        <f>IF(LEN(Merchandising!AB53)&lt;1,"",Merchandising!AB53)</f>
        <v/>
      </c>
      <c r="AS52" s="252" t="str">
        <f>IF(Merchandising!AC53="Select","",Merchandising!AC53)</f>
        <v/>
      </c>
      <c r="AT52" s="472" t="str">
        <f>IF(LEN(Merchandising!AD53)&lt;1,"",Merchandising!AD53)</f>
        <v/>
      </c>
      <c r="AU52" s="253"/>
      <c r="AV52" s="254"/>
      <c r="AW52" s="423"/>
      <c r="AX52" s="424"/>
      <c r="AY52" s="425"/>
    </row>
    <row r="53" spans="1:51" ht="22.5" customHeight="1" thickBot="1" x14ac:dyDescent="0.35">
      <c r="A53" s="202"/>
      <c r="B53" s="203" t="str">
        <f t="shared" si="3"/>
        <v/>
      </c>
      <c r="C53" s="204"/>
      <c r="D53" s="205"/>
      <c r="E53" s="212" t="str">
        <f>IF(LEN(Merchandising!S54)&lt;1,"",Merchandising!S54)</f>
        <v/>
      </c>
      <c r="F53" s="207" t="str">
        <f>_xlfn.SWITCH(Merchandising!R54,"Select","","New Item","","Replace - Flow","R","Replace - Stop","R","Bonus","B","")</f>
        <v/>
      </c>
      <c r="G53" s="208" t="str">
        <f>IF(LEN(Vendor!E53)&lt;1,"",Vendor!E53)</f>
        <v/>
      </c>
      <c r="H53" s="208" t="str">
        <f>IF(LEN(Vendor!G53)&lt;1,"",Vendor!G53)</f>
        <v/>
      </c>
      <c r="I53" s="208" t="str">
        <f>IF(LEN(Vendor!I53)&lt;1,"",Vendor!I53)</f>
        <v/>
      </c>
      <c r="J53" s="209" t="str">
        <f>IF(LEN(Vendor!K53)&lt;1,"",Vendor!K53)</f>
        <v/>
      </c>
      <c r="K53" s="209" t="str">
        <f>IF(LEN(Merchandising!F54)&lt;1,"",Merchandising!F54)</f>
        <v/>
      </c>
      <c r="L53" s="210" t="str">
        <f>IF(LEN(Vendor!N53)&lt;1,"",Vendor!N53)</f>
        <v/>
      </c>
      <c r="M53" s="209" t="str">
        <f>IF(LEN(Vendor!O53)&lt;1,"",Vendor!O53)</f>
        <v/>
      </c>
      <c r="N53" s="211" t="str">
        <f>IF(LEN(Merchandising!N54)&lt;1,"",Merchandising!N54)</f>
        <v/>
      </c>
      <c r="O53" s="211" t="str">
        <f>IF(LEN(Merchandising!O54)&lt;1,"",Merchandising!O54)</f>
        <v/>
      </c>
      <c r="P53" s="30" t="str">
        <f>IF(LEN(Vendor!L53)&lt;1,"",Vendor!L53)</f>
        <v/>
      </c>
      <c r="Q53" s="30" t="str">
        <f>IF(LEN(Merchandising!M54)&lt;1,"",Merchandising!M54)</f>
        <v/>
      </c>
      <c r="R53" s="239" t="str">
        <f>IF(LEN(Vendor!P53)&lt;1,"",Vendor!P53)</f>
        <v/>
      </c>
      <c r="S53" s="239" t="str">
        <f>IF(LEN(Vendor!Q53)&lt;1,"",Vendor!Q53)</f>
        <v/>
      </c>
      <c r="T53" s="239" t="str">
        <f>IF(LEN(Vendor!R53)&lt;1,"",Vendor!R53)</f>
        <v/>
      </c>
      <c r="U53" s="210" t="str">
        <f>IF(LEN(Vendor!S53)&lt;1,"",Vendor!S53)</f>
        <v/>
      </c>
      <c r="V53" s="209" t="str">
        <f>IF(LEN(Vendor!T53)&lt;1,"",Vendor!T53)</f>
        <v/>
      </c>
      <c r="W53" s="209" t="str">
        <f>IF(LEN(Vendor!U53)&lt;1,"",Vendor!U53)</f>
        <v/>
      </c>
      <c r="X53" s="272" t="str">
        <f>IF(LEN(Vendor!V53)&lt;1,"",Vendor!V53)</f>
        <v/>
      </c>
      <c r="Y53" s="282" t="str">
        <f>IF(LEN(Vendor!W53)&lt;1,"",Vendor!W53)</f>
        <v/>
      </c>
      <c r="Z53" s="209" t="str">
        <f>IF(LEN(Vendor!X53)&lt;1,"",Vendor!X53)</f>
        <v/>
      </c>
      <c r="AA53" s="209" t="str">
        <f>IF(LEN(Vendor!X53)&lt;1,"",Vendor!X53)</f>
        <v/>
      </c>
      <c r="AB53" s="209" t="str">
        <f>IF(LEN(Vendor!Z53)&lt;1,"",Vendor!Z53)</f>
        <v/>
      </c>
      <c r="AC53" s="209" t="str">
        <f>IF(LEN(Vendor!AA53)&lt;1,"",Vendor!AA53)</f>
        <v/>
      </c>
      <c r="AD53" s="209" t="str">
        <f>IF(LEN(Vendor!AB53)&lt;1,"",Vendor!AB53)</f>
        <v/>
      </c>
      <c r="AE53" s="209" t="str">
        <f>IF(LEN(Vendor!AC53)&lt;1,"",Vendor!AC53)</f>
        <v/>
      </c>
      <c r="AF53" s="240" t="str">
        <f>IF(LEN(Merchandising!T54)&lt;1,"",Merchandising!T54)</f>
        <v/>
      </c>
      <c r="AG53" s="241" t="str">
        <f>IF(LEN(Vendor!AD53)&lt;1,"",Vendor!AD53)</f>
        <v/>
      </c>
      <c r="AH53" s="242" t="str">
        <f t="shared" si="2"/>
        <v/>
      </c>
      <c r="AI53" s="243" t="str">
        <f>IF(LEN(Merchandising!U54)&lt;1,"",Merchandising!U54)</f>
        <v/>
      </c>
      <c r="AJ53" s="244" t="str">
        <f>IF(LEN(Merchandising!P54)&lt;1,"",Merchandising!P54)</f>
        <v/>
      </c>
      <c r="AK53" s="245" t="str">
        <f>IF(LEN(Merchandising!Q54)&lt;1,"",Merchandising!Q54)</f>
        <v/>
      </c>
      <c r="AL53" s="209" t="str">
        <f>IF(LEN(Vendor!AI53)&lt;1,"",Vendor!AI53)</f>
        <v/>
      </c>
      <c r="AM53" s="246" t="str">
        <f>_xlfn.SWITCH(Vendor!AK53,"Select","","No Restriction","N: None","Pallet","P: Pallet","Ti/Layer","T: Ti/Layer")</f>
        <v/>
      </c>
      <c r="AN53" s="247" t="str">
        <f>IF(LEN(Merchandising!X54)&lt;1,"",Merchandising!X54)</f>
        <v/>
      </c>
      <c r="AO53" s="248" t="str">
        <f>IF(LEN(Merchandising!Y54)&lt;1,"",Merchandising!Y54)</f>
        <v/>
      </c>
      <c r="AP53" s="249" t="str">
        <f>IF(LEN(Merchandising!Z54)&lt;1,"",Merchandising!Z54)</f>
        <v/>
      </c>
      <c r="AQ53" s="250" t="str">
        <f>IF(LEN(Merchandising!AA54)&lt;1,"",Merchandising!AA54)</f>
        <v/>
      </c>
      <c r="AR53" s="251" t="str">
        <f>IF(LEN(Merchandising!AB54)&lt;1,"",Merchandising!AB54)</f>
        <v/>
      </c>
      <c r="AS53" s="252" t="str">
        <f>IF(Merchandising!AC54="Select","",Merchandising!AC54)</f>
        <v/>
      </c>
      <c r="AT53" s="472" t="str">
        <f>IF(LEN(Merchandising!AD54)&lt;1,"",Merchandising!AD54)</f>
        <v/>
      </c>
      <c r="AU53" s="253"/>
      <c r="AV53" s="254"/>
      <c r="AW53" s="423"/>
      <c r="AX53" s="424"/>
      <c r="AY53" s="425"/>
    </row>
    <row r="54" spans="1:51" ht="22.5" customHeight="1" thickBot="1" x14ac:dyDescent="0.35">
      <c r="A54" s="202"/>
      <c r="B54" s="203" t="str">
        <f t="shared" si="3"/>
        <v/>
      </c>
      <c r="C54" s="204"/>
      <c r="D54" s="205"/>
      <c r="E54" s="212" t="str">
        <f>IF(LEN(Merchandising!S55)&lt;1,"",Merchandising!S55)</f>
        <v/>
      </c>
      <c r="F54" s="207" t="str">
        <f>_xlfn.SWITCH(Merchandising!R55,"Select","","New Item","","Replace - Flow","R","Replace - Stop","R","Bonus","B","")</f>
        <v/>
      </c>
      <c r="G54" s="208" t="str">
        <f>IF(LEN(Vendor!E54)&lt;1,"",Vendor!E54)</f>
        <v/>
      </c>
      <c r="H54" s="208" t="str">
        <f>IF(LEN(Vendor!G54)&lt;1,"",Vendor!G54)</f>
        <v/>
      </c>
      <c r="I54" s="208" t="str">
        <f>IF(LEN(Vendor!I54)&lt;1,"",Vendor!I54)</f>
        <v/>
      </c>
      <c r="J54" s="209" t="str">
        <f>IF(LEN(Vendor!K54)&lt;1,"",Vendor!K54)</f>
        <v/>
      </c>
      <c r="K54" s="209" t="str">
        <f>IF(LEN(Merchandising!F55)&lt;1,"",Merchandising!F55)</f>
        <v/>
      </c>
      <c r="L54" s="210" t="str">
        <f>IF(LEN(Vendor!N54)&lt;1,"",Vendor!N54)</f>
        <v/>
      </c>
      <c r="M54" s="209" t="str">
        <f>IF(LEN(Vendor!O54)&lt;1,"",Vendor!O54)</f>
        <v/>
      </c>
      <c r="N54" s="211" t="str">
        <f>IF(LEN(Merchandising!N55)&lt;1,"",Merchandising!N55)</f>
        <v/>
      </c>
      <c r="O54" s="211" t="str">
        <f>IF(LEN(Merchandising!O55)&lt;1,"",Merchandising!O55)</f>
        <v/>
      </c>
      <c r="P54" s="30" t="str">
        <f>IF(LEN(Vendor!L54)&lt;1,"",Vendor!L54)</f>
        <v/>
      </c>
      <c r="Q54" s="30" t="str">
        <f>IF(LEN(Merchandising!M55)&lt;1,"",Merchandising!M55)</f>
        <v/>
      </c>
      <c r="R54" s="239" t="str">
        <f>IF(LEN(Vendor!P54)&lt;1,"",Vendor!P54)</f>
        <v/>
      </c>
      <c r="S54" s="239" t="str">
        <f>IF(LEN(Vendor!Q54)&lt;1,"",Vendor!Q54)</f>
        <v/>
      </c>
      <c r="T54" s="239" t="str">
        <f>IF(LEN(Vendor!R54)&lt;1,"",Vendor!R54)</f>
        <v/>
      </c>
      <c r="U54" s="210" t="str">
        <f>IF(LEN(Vendor!S54)&lt;1,"",Vendor!S54)</f>
        <v/>
      </c>
      <c r="V54" s="209" t="str">
        <f>IF(LEN(Vendor!T54)&lt;1,"",Vendor!T54)</f>
        <v/>
      </c>
      <c r="W54" s="209" t="str">
        <f>IF(LEN(Vendor!U54)&lt;1,"",Vendor!U54)</f>
        <v/>
      </c>
      <c r="X54" s="272" t="str">
        <f>IF(LEN(Vendor!V54)&lt;1,"",Vendor!V54)</f>
        <v/>
      </c>
      <c r="Y54" s="282" t="str">
        <f>IF(LEN(Vendor!W54)&lt;1,"",Vendor!W54)</f>
        <v/>
      </c>
      <c r="Z54" s="209" t="str">
        <f>IF(LEN(Vendor!X54)&lt;1,"",Vendor!X54)</f>
        <v/>
      </c>
      <c r="AA54" s="209" t="str">
        <f>IF(LEN(Vendor!X54)&lt;1,"",Vendor!X54)</f>
        <v/>
      </c>
      <c r="AB54" s="209" t="str">
        <f>IF(LEN(Vendor!Z54)&lt;1,"",Vendor!Z54)</f>
        <v/>
      </c>
      <c r="AC54" s="209" t="str">
        <f>IF(LEN(Vendor!AA54)&lt;1,"",Vendor!AA54)</f>
        <v/>
      </c>
      <c r="AD54" s="209" t="str">
        <f>IF(LEN(Vendor!AB54)&lt;1,"",Vendor!AB54)</f>
        <v/>
      </c>
      <c r="AE54" s="209" t="str">
        <f>IF(LEN(Vendor!AC54)&lt;1,"",Vendor!AC54)</f>
        <v/>
      </c>
      <c r="AF54" s="240" t="str">
        <f>IF(LEN(Merchandising!T55)&lt;1,"",Merchandising!T55)</f>
        <v/>
      </c>
      <c r="AG54" s="241" t="str">
        <f>IF(LEN(Vendor!AD54)&lt;1,"",Vendor!AD54)</f>
        <v/>
      </c>
      <c r="AH54" s="242" t="str">
        <f t="shared" si="2"/>
        <v/>
      </c>
      <c r="AI54" s="243" t="str">
        <f>IF(LEN(Merchandising!U55)&lt;1,"",Merchandising!U55)</f>
        <v/>
      </c>
      <c r="AJ54" s="244" t="str">
        <f>IF(LEN(Merchandising!P55)&lt;1,"",Merchandising!P55)</f>
        <v/>
      </c>
      <c r="AK54" s="245" t="str">
        <f>IF(LEN(Merchandising!Q55)&lt;1,"",Merchandising!Q55)</f>
        <v/>
      </c>
      <c r="AL54" s="209" t="str">
        <f>IF(LEN(Vendor!AI54)&lt;1,"",Vendor!AI54)</f>
        <v/>
      </c>
      <c r="AM54" s="246" t="str">
        <f>_xlfn.SWITCH(Vendor!AK54,"Select","","No Restriction","N: None","Pallet","P: Pallet","Ti/Layer","T: Ti/Layer")</f>
        <v/>
      </c>
      <c r="AN54" s="247" t="str">
        <f>IF(LEN(Merchandising!X55)&lt;1,"",Merchandising!X55)</f>
        <v/>
      </c>
      <c r="AO54" s="248" t="str">
        <f>IF(LEN(Merchandising!Y55)&lt;1,"",Merchandising!Y55)</f>
        <v/>
      </c>
      <c r="AP54" s="249" t="str">
        <f>IF(LEN(Merchandising!Z55)&lt;1,"",Merchandising!Z55)</f>
        <v/>
      </c>
      <c r="AQ54" s="250" t="str">
        <f>IF(LEN(Merchandising!AA55)&lt;1,"",Merchandising!AA55)</f>
        <v/>
      </c>
      <c r="AR54" s="251" t="str">
        <f>IF(LEN(Merchandising!AB55)&lt;1,"",Merchandising!AB55)</f>
        <v/>
      </c>
      <c r="AS54" s="252" t="str">
        <f>IF(Merchandising!AC55="Select","",Merchandising!AC55)</f>
        <v/>
      </c>
      <c r="AT54" s="472" t="str">
        <f>IF(LEN(Merchandising!AD55)&lt;1,"",Merchandising!AD55)</f>
        <v/>
      </c>
      <c r="AU54" s="253"/>
      <c r="AV54" s="254"/>
      <c r="AW54" s="423"/>
      <c r="AX54" s="424"/>
      <c r="AY54" s="425"/>
    </row>
    <row r="55" spans="1:51" ht="22.5" customHeight="1" thickBot="1" x14ac:dyDescent="0.35">
      <c r="A55" s="202"/>
      <c r="B55" s="203" t="str">
        <f t="shared" si="3"/>
        <v/>
      </c>
      <c r="C55" s="204"/>
      <c r="D55" s="205"/>
      <c r="E55" s="212" t="str">
        <f>IF(LEN(Merchandising!S56)&lt;1,"",Merchandising!S56)</f>
        <v/>
      </c>
      <c r="F55" s="207" t="str">
        <f>_xlfn.SWITCH(Merchandising!R56,"Select","","New Item","","Replace - Flow","R","Replace - Stop","R","Bonus","B","")</f>
        <v/>
      </c>
      <c r="G55" s="208" t="str">
        <f>IF(LEN(Vendor!E55)&lt;1,"",Vendor!E55)</f>
        <v/>
      </c>
      <c r="H55" s="208" t="str">
        <f>IF(LEN(Vendor!G55)&lt;1,"",Vendor!G55)</f>
        <v/>
      </c>
      <c r="I55" s="208" t="str">
        <f>IF(LEN(Vendor!I55)&lt;1,"",Vendor!I55)</f>
        <v/>
      </c>
      <c r="J55" s="209" t="str">
        <f>IF(LEN(Vendor!K55)&lt;1,"",Vendor!K55)</f>
        <v/>
      </c>
      <c r="K55" s="209" t="str">
        <f>IF(LEN(Merchandising!F56)&lt;1,"",Merchandising!F56)</f>
        <v/>
      </c>
      <c r="L55" s="210" t="str">
        <f>IF(LEN(Vendor!N55)&lt;1,"",Vendor!N55)</f>
        <v/>
      </c>
      <c r="M55" s="209" t="str">
        <f>IF(LEN(Vendor!O55)&lt;1,"",Vendor!O55)</f>
        <v/>
      </c>
      <c r="N55" s="211" t="str">
        <f>IF(LEN(Merchandising!N56)&lt;1,"",Merchandising!N56)</f>
        <v/>
      </c>
      <c r="O55" s="211" t="str">
        <f>IF(LEN(Merchandising!O56)&lt;1,"",Merchandising!O56)</f>
        <v/>
      </c>
      <c r="P55" s="30" t="str">
        <f>IF(LEN(Vendor!L55)&lt;1,"",Vendor!L55)</f>
        <v/>
      </c>
      <c r="Q55" s="30" t="str">
        <f>IF(LEN(Merchandising!M56)&lt;1,"",Merchandising!M56)</f>
        <v/>
      </c>
      <c r="R55" s="239" t="str">
        <f>IF(LEN(Vendor!P55)&lt;1,"",Vendor!P55)</f>
        <v/>
      </c>
      <c r="S55" s="239" t="str">
        <f>IF(LEN(Vendor!Q55)&lt;1,"",Vendor!Q55)</f>
        <v/>
      </c>
      <c r="T55" s="239" t="str">
        <f>IF(LEN(Vendor!R55)&lt;1,"",Vendor!R55)</f>
        <v/>
      </c>
      <c r="U55" s="210" t="str">
        <f>IF(LEN(Vendor!S55)&lt;1,"",Vendor!S55)</f>
        <v/>
      </c>
      <c r="V55" s="209" t="str">
        <f>IF(LEN(Vendor!T55)&lt;1,"",Vendor!T55)</f>
        <v/>
      </c>
      <c r="W55" s="209" t="str">
        <f>IF(LEN(Vendor!U55)&lt;1,"",Vendor!U55)</f>
        <v/>
      </c>
      <c r="X55" s="272" t="str">
        <f>IF(LEN(Vendor!V55)&lt;1,"",Vendor!V55)</f>
        <v/>
      </c>
      <c r="Y55" s="282" t="str">
        <f>IF(LEN(Vendor!W55)&lt;1,"",Vendor!W55)</f>
        <v/>
      </c>
      <c r="Z55" s="209" t="str">
        <f>IF(LEN(Vendor!X55)&lt;1,"",Vendor!X55)</f>
        <v/>
      </c>
      <c r="AA55" s="209" t="str">
        <f>IF(LEN(Vendor!X55)&lt;1,"",Vendor!X55)</f>
        <v/>
      </c>
      <c r="AB55" s="209" t="str">
        <f>IF(LEN(Vendor!Z55)&lt;1,"",Vendor!Z55)</f>
        <v/>
      </c>
      <c r="AC55" s="209" t="str">
        <f>IF(LEN(Vendor!AA55)&lt;1,"",Vendor!AA55)</f>
        <v/>
      </c>
      <c r="AD55" s="209" t="str">
        <f>IF(LEN(Vendor!AB55)&lt;1,"",Vendor!AB55)</f>
        <v/>
      </c>
      <c r="AE55" s="209" t="str">
        <f>IF(LEN(Vendor!AC55)&lt;1,"",Vendor!AC55)</f>
        <v/>
      </c>
      <c r="AF55" s="240" t="str">
        <f>IF(LEN(Merchandising!T56)&lt;1,"",Merchandising!T56)</f>
        <v/>
      </c>
      <c r="AG55" s="241" t="str">
        <f>IF(LEN(Vendor!AD55)&lt;1,"",Vendor!AD55)</f>
        <v/>
      </c>
      <c r="AH55" s="242" t="str">
        <f t="shared" si="2"/>
        <v/>
      </c>
      <c r="AI55" s="243" t="str">
        <f>IF(LEN(Merchandising!U56)&lt;1,"",Merchandising!U56)</f>
        <v/>
      </c>
      <c r="AJ55" s="244" t="str">
        <f>IF(LEN(Merchandising!P56)&lt;1,"",Merchandising!P56)</f>
        <v/>
      </c>
      <c r="AK55" s="245" t="str">
        <f>IF(LEN(Merchandising!Q56)&lt;1,"",Merchandising!Q56)</f>
        <v/>
      </c>
      <c r="AL55" s="209" t="str">
        <f>IF(LEN(Vendor!AI55)&lt;1,"",Vendor!AI55)</f>
        <v/>
      </c>
      <c r="AM55" s="246" t="str">
        <f>_xlfn.SWITCH(Vendor!AK55,"Select","","No Restriction","N: None","Pallet","P: Pallet","Ti/Layer","T: Ti/Layer")</f>
        <v/>
      </c>
      <c r="AN55" s="247" t="str">
        <f>IF(LEN(Merchandising!X56)&lt;1,"",Merchandising!X56)</f>
        <v/>
      </c>
      <c r="AO55" s="248" t="str">
        <f>IF(LEN(Merchandising!Y56)&lt;1,"",Merchandising!Y56)</f>
        <v/>
      </c>
      <c r="AP55" s="249" t="str">
        <f>IF(LEN(Merchandising!Z56)&lt;1,"",Merchandising!Z56)</f>
        <v/>
      </c>
      <c r="AQ55" s="250" t="str">
        <f>IF(LEN(Merchandising!AA56)&lt;1,"",Merchandising!AA56)</f>
        <v/>
      </c>
      <c r="AR55" s="251" t="str">
        <f>IF(LEN(Merchandising!AB56)&lt;1,"",Merchandising!AB56)</f>
        <v/>
      </c>
      <c r="AS55" s="252" t="str">
        <f>IF(Merchandising!AC56="Select","",Merchandising!AC56)</f>
        <v/>
      </c>
      <c r="AT55" s="472" t="str">
        <f>IF(LEN(Merchandising!AD56)&lt;1,"",Merchandising!AD56)</f>
        <v/>
      </c>
      <c r="AU55" s="253"/>
      <c r="AV55" s="254"/>
      <c r="AW55" s="423"/>
      <c r="AX55" s="424"/>
      <c r="AY55" s="425"/>
    </row>
    <row r="56" spans="1:51" ht="22.5" customHeight="1" thickBot="1" x14ac:dyDescent="0.35">
      <c r="A56" s="202"/>
      <c r="B56" s="203" t="str">
        <f t="shared" si="3"/>
        <v/>
      </c>
      <c r="C56" s="204"/>
      <c r="D56" s="205"/>
      <c r="E56" s="212" t="str">
        <f>IF(LEN(Merchandising!S57)&lt;1,"",Merchandising!S57)</f>
        <v/>
      </c>
      <c r="F56" s="207" t="str">
        <f>_xlfn.SWITCH(Merchandising!R57,"Select","","New Item","","Replace - Flow","R","Replace - Stop","R","Bonus","B","")</f>
        <v/>
      </c>
      <c r="G56" s="208" t="str">
        <f>IF(LEN(Vendor!E56)&lt;1,"",Vendor!E56)</f>
        <v/>
      </c>
      <c r="H56" s="208" t="str">
        <f>IF(LEN(Vendor!G56)&lt;1,"",Vendor!G56)</f>
        <v/>
      </c>
      <c r="I56" s="208" t="str">
        <f>IF(LEN(Vendor!I56)&lt;1,"",Vendor!I56)</f>
        <v/>
      </c>
      <c r="J56" s="209" t="str">
        <f>IF(LEN(Vendor!K56)&lt;1,"",Vendor!K56)</f>
        <v/>
      </c>
      <c r="K56" s="209" t="str">
        <f>IF(LEN(Merchandising!F57)&lt;1,"",Merchandising!F57)</f>
        <v/>
      </c>
      <c r="L56" s="210" t="str">
        <f>IF(LEN(Vendor!N56)&lt;1,"",Vendor!N56)</f>
        <v/>
      </c>
      <c r="M56" s="209" t="str">
        <f>IF(LEN(Vendor!O56)&lt;1,"",Vendor!O56)</f>
        <v/>
      </c>
      <c r="N56" s="211" t="str">
        <f>IF(LEN(Merchandising!N57)&lt;1,"",Merchandising!N57)</f>
        <v/>
      </c>
      <c r="O56" s="211" t="str">
        <f>IF(LEN(Merchandising!O57)&lt;1,"",Merchandising!O57)</f>
        <v/>
      </c>
      <c r="P56" s="30" t="str">
        <f>IF(LEN(Vendor!L56)&lt;1,"",Vendor!L56)</f>
        <v/>
      </c>
      <c r="Q56" s="30" t="str">
        <f>IF(LEN(Merchandising!M57)&lt;1,"",Merchandising!M57)</f>
        <v/>
      </c>
      <c r="R56" s="239" t="str">
        <f>IF(LEN(Vendor!P56)&lt;1,"",Vendor!P56)</f>
        <v/>
      </c>
      <c r="S56" s="239" t="str">
        <f>IF(LEN(Vendor!Q56)&lt;1,"",Vendor!Q56)</f>
        <v/>
      </c>
      <c r="T56" s="239" t="str">
        <f>IF(LEN(Vendor!R56)&lt;1,"",Vendor!R56)</f>
        <v/>
      </c>
      <c r="U56" s="210" t="str">
        <f>IF(LEN(Vendor!S56)&lt;1,"",Vendor!S56)</f>
        <v/>
      </c>
      <c r="V56" s="209" t="str">
        <f>IF(LEN(Vendor!T56)&lt;1,"",Vendor!T56)</f>
        <v/>
      </c>
      <c r="W56" s="209" t="str">
        <f>IF(LEN(Vendor!U56)&lt;1,"",Vendor!U56)</f>
        <v/>
      </c>
      <c r="X56" s="272" t="str">
        <f>IF(LEN(Vendor!V56)&lt;1,"",Vendor!V56)</f>
        <v/>
      </c>
      <c r="Y56" s="282" t="str">
        <f>IF(LEN(Vendor!W56)&lt;1,"",Vendor!W56)</f>
        <v/>
      </c>
      <c r="Z56" s="209" t="str">
        <f>IF(LEN(Vendor!X56)&lt;1,"",Vendor!X56)</f>
        <v/>
      </c>
      <c r="AA56" s="209" t="str">
        <f>IF(LEN(Vendor!X56)&lt;1,"",Vendor!X56)</f>
        <v/>
      </c>
      <c r="AB56" s="209" t="str">
        <f>IF(LEN(Vendor!Z56)&lt;1,"",Vendor!Z56)</f>
        <v/>
      </c>
      <c r="AC56" s="209" t="str">
        <f>IF(LEN(Vendor!AA56)&lt;1,"",Vendor!AA56)</f>
        <v/>
      </c>
      <c r="AD56" s="209" t="str">
        <f>IF(LEN(Vendor!AB56)&lt;1,"",Vendor!AB56)</f>
        <v/>
      </c>
      <c r="AE56" s="209" t="str">
        <f>IF(LEN(Vendor!AC56)&lt;1,"",Vendor!AC56)</f>
        <v/>
      </c>
      <c r="AF56" s="240" t="str">
        <f>IF(LEN(Merchandising!T57)&lt;1,"",Merchandising!T57)</f>
        <v/>
      </c>
      <c r="AG56" s="241" t="str">
        <f>IF(LEN(Vendor!AD56)&lt;1,"",Vendor!AD56)</f>
        <v/>
      </c>
      <c r="AH56" s="242" t="str">
        <f t="shared" si="2"/>
        <v/>
      </c>
      <c r="AI56" s="243" t="str">
        <f>IF(LEN(Merchandising!U57)&lt;1,"",Merchandising!U57)</f>
        <v/>
      </c>
      <c r="AJ56" s="244" t="str">
        <f>IF(LEN(Merchandising!P57)&lt;1,"",Merchandising!P57)</f>
        <v/>
      </c>
      <c r="AK56" s="245" t="str">
        <f>IF(LEN(Merchandising!Q57)&lt;1,"",Merchandising!Q57)</f>
        <v/>
      </c>
      <c r="AL56" s="209" t="str">
        <f>IF(LEN(Vendor!AI56)&lt;1,"",Vendor!AI56)</f>
        <v/>
      </c>
      <c r="AM56" s="246" t="str">
        <f>_xlfn.SWITCH(Vendor!AK56,"Select","","No Restriction","N: None","Pallet","P: Pallet","Ti/Layer","T: Ti/Layer")</f>
        <v/>
      </c>
      <c r="AN56" s="247" t="str">
        <f>IF(LEN(Merchandising!X57)&lt;1,"",Merchandising!X57)</f>
        <v/>
      </c>
      <c r="AO56" s="248" t="str">
        <f>IF(LEN(Merchandising!Y57)&lt;1,"",Merchandising!Y57)</f>
        <v/>
      </c>
      <c r="AP56" s="249" t="str">
        <f>IF(LEN(Merchandising!Z57)&lt;1,"",Merchandising!Z57)</f>
        <v/>
      </c>
      <c r="AQ56" s="250" t="str">
        <f>IF(LEN(Merchandising!AA57)&lt;1,"",Merchandising!AA57)</f>
        <v/>
      </c>
      <c r="AR56" s="251" t="str">
        <f>IF(LEN(Merchandising!AB57)&lt;1,"",Merchandising!AB57)</f>
        <v/>
      </c>
      <c r="AS56" s="252" t="str">
        <f>IF(Merchandising!AC57="Select","",Merchandising!AC57)</f>
        <v/>
      </c>
      <c r="AT56" s="472" t="str">
        <f>IF(LEN(Merchandising!AD57)&lt;1,"",Merchandising!AD57)</f>
        <v/>
      </c>
      <c r="AU56" s="253"/>
      <c r="AV56" s="254"/>
      <c r="AW56" s="423"/>
      <c r="AX56" s="424"/>
      <c r="AY56" s="425"/>
    </row>
    <row r="57" spans="1:51" ht="22.5" customHeight="1" thickBot="1" x14ac:dyDescent="0.35">
      <c r="A57" s="202"/>
      <c r="B57" s="203" t="str">
        <f t="shared" si="3"/>
        <v/>
      </c>
      <c r="C57" s="204"/>
      <c r="D57" s="205"/>
      <c r="E57" s="212" t="str">
        <f>IF(LEN(Merchandising!S58)&lt;1,"",Merchandising!S58)</f>
        <v/>
      </c>
      <c r="F57" s="207" t="str">
        <f>_xlfn.SWITCH(Merchandising!R58,"Select","","New Item","","Replace - Flow","R","Replace - Stop","R","Bonus","B","")</f>
        <v/>
      </c>
      <c r="G57" s="208" t="str">
        <f>IF(LEN(Vendor!E57)&lt;1,"",Vendor!E57)</f>
        <v/>
      </c>
      <c r="H57" s="208" t="str">
        <f>IF(LEN(Vendor!G57)&lt;1,"",Vendor!G57)</f>
        <v/>
      </c>
      <c r="I57" s="208" t="str">
        <f>IF(LEN(Vendor!I57)&lt;1,"",Vendor!I57)</f>
        <v/>
      </c>
      <c r="J57" s="209" t="str">
        <f>IF(LEN(Vendor!K57)&lt;1,"",Vendor!K57)</f>
        <v/>
      </c>
      <c r="K57" s="209" t="str">
        <f>IF(LEN(Merchandising!F58)&lt;1,"",Merchandising!F58)</f>
        <v/>
      </c>
      <c r="L57" s="210" t="str">
        <f>IF(LEN(Vendor!N57)&lt;1,"",Vendor!N57)</f>
        <v/>
      </c>
      <c r="M57" s="209" t="str">
        <f>IF(LEN(Vendor!O57)&lt;1,"",Vendor!O57)</f>
        <v/>
      </c>
      <c r="N57" s="211" t="str">
        <f>IF(LEN(Merchandising!N58)&lt;1,"",Merchandising!N58)</f>
        <v/>
      </c>
      <c r="O57" s="211" t="str">
        <f>IF(LEN(Merchandising!O58)&lt;1,"",Merchandising!O58)</f>
        <v/>
      </c>
      <c r="P57" s="30" t="str">
        <f>IF(LEN(Vendor!L57)&lt;1,"",Vendor!L57)</f>
        <v/>
      </c>
      <c r="Q57" s="30" t="str">
        <f>IF(LEN(Merchandising!M58)&lt;1,"",Merchandising!M58)</f>
        <v/>
      </c>
      <c r="R57" s="239" t="str">
        <f>IF(LEN(Vendor!P57)&lt;1,"",Vendor!P57)</f>
        <v/>
      </c>
      <c r="S57" s="239" t="str">
        <f>IF(LEN(Vendor!Q57)&lt;1,"",Vendor!Q57)</f>
        <v/>
      </c>
      <c r="T57" s="239" t="str">
        <f>IF(LEN(Vendor!R57)&lt;1,"",Vendor!R57)</f>
        <v/>
      </c>
      <c r="U57" s="210" t="str">
        <f>IF(LEN(Vendor!S57)&lt;1,"",Vendor!S57)</f>
        <v/>
      </c>
      <c r="V57" s="209" t="str">
        <f>IF(LEN(Vendor!T57)&lt;1,"",Vendor!T57)</f>
        <v/>
      </c>
      <c r="W57" s="209" t="str">
        <f>IF(LEN(Vendor!U57)&lt;1,"",Vendor!U57)</f>
        <v/>
      </c>
      <c r="X57" s="272" t="str">
        <f>IF(LEN(Vendor!V57)&lt;1,"",Vendor!V57)</f>
        <v/>
      </c>
      <c r="Y57" s="282" t="str">
        <f>IF(LEN(Vendor!W57)&lt;1,"",Vendor!W57)</f>
        <v/>
      </c>
      <c r="Z57" s="209" t="str">
        <f>IF(LEN(Vendor!X57)&lt;1,"",Vendor!X57)</f>
        <v/>
      </c>
      <c r="AA57" s="209" t="str">
        <f>IF(LEN(Vendor!X57)&lt;1,"",Vendor!X57)</f>
        <v/>
      </c>
      <c r="AB57" s="209" t="str">
        <f>IF(LEN(Vendor!Z57)&lt;1,"",Vendor!Z57)</f>
        <v/>
      </c>
      <c r="AC57" s="209" t="str">
        <f>IF(LEN(Vendor!AA57)&lt;1,"",Vendor!AA57)</f>
        <v/>
      </c>
      <c r="AD57" s="209" t="str">
        <f>IF(LEN(Vendor!AB57)&lt;1,"",Vendor!AB57)</f>
        <v/>
      </c>
      <c r="AE57" s="209" t="str">
        <f>IF(LEN(Vendor!AC57)&lt;1,"",Vendor!AC57)</f>
        <v/>
      </c>
      <c r="AF57" s="240" t="str">
        <f>IF(LEN(Merchandising!T58)&lt;1,"",Merchandising!T58)</f>
        <v/>
      </c>
      <c r="AG57" s="241" t="str">
        <f>IF(LEN(Vendor!AD57)&lt;1,"",Vendor!AD57)</f>
        <v/>
      </c>
      <c r="AH57" s="242" t="str">
        <f t="shared" si="2"/>
        <v/>
      </c>
      <c r="AI57" s="243" t="str">
        <f>IF(LEN(Merchandising!U58)&lt;1,"",Merchandising!U58)</f>
        <v/>
      </c>
      <c r="AJ57" s="244" t="str">
        <f>IF(LEN(Merchandising!P58)&lt;1,"",Merchandising!P58)</f>
        <v/>
      </c>
      <c r="AK57" s="245" t="str">
        <f>IF(LEN(Merchandising!Q58)&lt;1,"",Merchandising!Q58)</f>
        <v/>
      </c>
      <c r="AL57" s="209" t="str">
        <f>IF(LEN(Vendor!AI57)&lt;1,"",Vendor!AI57)</f>
        <v/>
      </c>
      <c r="AM57" s="246" t="str">
        <f>_xlfn.SWITCH(Vendor!AK57,"Select","","No Restriction","N: None","Pallet","P: Pallet","Ti/Layer","T: Ti/Layer")</f>
        <v/>
      </c>
      <c r="AN57" s="247" t="str">
        <f>IF(LEN(Merchandising!X58)&lt;1,"",Merchandising!X58)</f>
        <v/>
      </c>
      <c r="AO57" s="248" t="str">
        <f>IF(LEN(Merchandising!Y58)&lt;1,"",Merchandising!Y58)</f>
        <v/>
      </c>
      <c r="AP57" s="246" t="str">
        <f>IF(LEN(Merchandising!Z58)&lt;1,"",Merchandising!Z58)</f>
        <v/>
      </c>
      <c r="AQ57" s="250" t="str">
        <f>IF(LEN(Merchandising!AA58)&lt;1,"",Merchandising!AA58)</f>
        <v/>
      </c>
      <c r="AR57" s="251" t="str">
        <f>IF(LEN(Merchandising!AB58)&lt;1,"",Merchandising!AB58)</f>
        <v/>
      </c>
      <c r="AS57" s="252" t="str">
        <f>IF(Merchandising!AC58="Select","",Merchandising!AC58)</f>
        <v/>
      </c>
      <c r="AT57" s="472" t="str">
        <f>IF(LEN(Merchandising!AD58)&lt;1,"",Merchandising!AD58)</f>
        <v/>
      </c>
      <c r="AU57" s="253"/>
      <c r="AV57" s="254"/>
      <c r="AW57" s="423"/>
      <c r="AX57" s="424"/>
      <c r="AY57" s="425"/>
    </row>
    <row r="58" spans="1:51" ht="22.5" customHeight="1" thickBot="1" x14ac:dyDescent="0.35">
      <c r="A58" s="202"/>
      <c r="B58" s="203" t="str">
        <f t="shared" si="3"/>
        <v/>
      </c>
      <c r="C58" s="204"/>
      <c r="D58" s="205"/>
      <c r="E58" s="212" t="str">
        <f>IF(LEN(Merchandising!S59)&lt;1,"",Merchandising!S59)</f>
        <v/>
      </c>
      <c r="F58" s="207" t="str">
        <f>_xlfn.SWITCH(Merchandising!R59,"Select","","New Item","","Replace - Flow","R","Replace - Stop","R","Bonus","B","")</f>
        <v/>
      </c>
      <c r="G58" s="208" t="str">
        <f>IF(LEN(Vendor!E58)&lt;1,"",Vendor!E58)</f>
        <v/>
      </c>
      <c r="H58" s="208" t="str">
        <f>IF(LEN(Vendor!G58)&lt;1,"",Vendor!G58)</f>
        <v/>
      </c>
      <c r="I58" s="208" t="str">
        <f>IF(LEN(Vendor!I58)&lt;1,"",Vendor!I58)</f>
        <v/>
      </c>
      <c r="J58" s="209" t="str">
        <f>IF(LEN(Vendor!K58)&lt;1,"",Vendor!K58)</f>
        <v/>
      </c>
      <c r="K58" s="209" t="str">
        <f>IF(LEN(Merchandising!F59)&lt;1,"",Merchandising!F59)</f>
        <v/>
      </c>
      <c r="L58" s="210" t="str">
        <f>IF(LEN(Vendor!N58)&lt;1,"",Vendor!N58)</f>
        <v/>
      </c>
      <c r="M58" s="209" t="str">
        <f>IF(LEN(Vendor!O58)&lt;1,"",Vendor!O58)</f>
        <v/>
      </c>
      <c r="N58" s="211" t="str">
        <f>IF(LEN(Merchandising!N59)&lt;1,"",Merchandising!N59)</f>
        <v/>
      </c>
      <c r="O58" s="211" t="str">
        <f>IF(LEN(Merchandising!O59)&lt;1,"",Merchandising!O59)</f>
        <v/>
      </c>
      <c r="P58" s="30" t="str">
        <f>IF(LEN(Vendor!L58)&lt;1,"",Vendor!L58)</f>
        <v/>
      </c>
      <c r="Q58" s="30" t="str">
        <f>IF(LEN(Merchandising!M59)&lt;1,"",Merchandising!M59)</f>
        <v/>
      </c>
      <c r="R58" s="239" t="str">
        <f>IF(LEN(Vendor!P58)&lt;1,"",Vendor!P58)</f>
        <v/>
      </c>
      <c r="S58" s="239" t="str">
        <f>IF(LEN(Vendor!Q58)&lt;1,"",Vendor!Q58)</f>
        <v/>
      </c>
      <c r="T58" s="239" t="str">
        <f>IF(LEN(Vendor!R58)&lt;1,"",Vendor!R58)</f>
        <v/>
      </c>
      <c r="U58" s="210" t="str">
        <f>IF(LEN(Vendor!S58)&lt;1,"",Vendor!S58)</f>
        <v/>
      </c>
      <c r="V58" s="209" t="str">
        <f>IF(LEN(Vendor!T58)&lt;1,"",Vendor!T58)</f>
        <v/>
      </c>
      <c r="W58" s="209" t="str">
        <f>IF(LEN(Vendor!U58)&lt;1,"",Vendor!U58)</f>
        <v/>
      </c>
      <c r="X58" s="272" t="str">
        <f>IF(LEN(Vendor!V58)&lt;1,"",Vendor!V58)</f>
        <v/>
      </c>
      <c r="Y58" s="282" t="str">
        <f>IF(LEN(Vendor!W58)&lt;1,"",Vendor!W58)</f>
        <v/>
      </c>
      <c r="Z58" s="209" t="str">
        <f>IF(LEN(Vendor!X58)&lt;1,"",Vendor!X58)</f>
        <v/>
      </c>
      <c r="AA58" s="209" t="str">
        <f>IF(LEN(Vendor!X58)&lt;1,"",Vendor!X58)</f>
        <v/>
      </c>
      <c r="AB58" s="209" t="str">
        <f>IF(LEN(Vendor!Z58)&lt;1,"",Vendor!Z58)</f>
        <v/>
      </c>
      <c r="AC58" s="209" t="str">
        <f>IF(LEN(Vendor!AA58)&lt;1,"",Vendor!AA58)</f>
        <v/>
      </c>
      <c r="AD58" s="209" t="str">
        <f>IF(LEN(Vendor!AB58)&lt;1,"",Vendor!AB58)</f>
        <v/>
      </c>
      <c r="AE58" s="209" t="str">
        <f>IF(LEN(Vendor!AC58)&lt;1,"",Vendor!AC58)</f>
        <v/>
      </c>
      <c r="AF58" s="240" t="str">
        <f>IF(LEN(Merchandising!T59)&lt;1,"",Merchandising!T59)</f>
        <v/>
      </c>
      <c r="AG58" s="241" t="str">
        <f>IF(LEN(Vendor!AD58)&lt;1,"",Vendor!AD58)</f>
        <v/>
      </c>
      <c r="AH58" s="242" t="str">
        <f t="shared" si="2"/>
        <v/>
      </c>
      <c r="AI58" s="243" t="str">
        <f>IF(LEN(Merchandising!U59)&lt;1,"",Merchandising!U59)</f>
        <v/>
      </c>
      <c r="AJ58" s="244" t="str">
        <f>IF(LEN(Merchandising!P59)&lt;1,"",Merchandising!P59)</f>
        <v/>
      </c>
      <c r="AK58" s="245" t="str">
        <f>IF(LEN(Merchandising!Q59)&lt;1,"",Merchandising!Q59)</f>
        <v/>
      </c>
      <c r="AL58" s="209" t="str">
        <f>IF(LEN(Vendor!AI58)&lt;1,"",Vendor!AI58)</f>
        <v/>
      </c>
      <c r="AM58" s="246" t="str">
        <f>_xlfn.SWITCH(Vendor!AK58,"Select","","No Restriction","N: None","Pallet","P: Pallet","Ti/Layer","T: Ti/Layer")</f>
        <v/>
      </c>
      <c r="AN58" s="247" t="str">
        <f>IF(LEN(Merchandising!X59)&lt;1,"",Merchandising!X59)</f>
        <v/>
      </c>
      <c r="AO58" s="248" t="str">
        <f>IF(LEN(Merchandising!Y59)&lt;1,"",Merchandising!Y59)</f>
        <v/>
      </c>
      <c r="AP58" s="249" t="str">
        <f>IF(LEN(Merchandising!Z59)&lt;1,"",Merchandising!Z59)</f>
        <v/>
      </c>
      <c r="AQ58" s="250" t="str">
        <f>IF(LEN(Merchandising!AA59)&lt;1,"",Merchandising!AA59)</f>
        <v/>
      </c>
      <c r="AR58" s="251" t="str">
        <f>IF(LEN(Merchandising!AB59)&lt;1,"",Merchandising!AB59)</f>
        <v/>
      </c>
      <c r="AS58" s="252" t="str">
        <f>IF(Merchandising!AC59="Select","",Merchandising!AC59)</f>
        <v/>
      </c>
      <c r="AT58" s="472" t="str">
        <f>IF(LEN(Merchandising!AD59)&lt;1,"",Merchandising!AD59)</f>
        <v/>
      </c>
      <c r="AU58" s="253"/>
      <c r="AV58" s="254"/>
      <c r="AW58" s="423"/>
      <c r="AX58" s="424"/>
      <c r="AY58" s="425"/>
    </row>
    <row r="59" spans="1:51" ht="22.5" customHeight="1" thickBot="1" x14ac:dyDescent="0.35">
      <c r="A59" s="202"/>
      <c r="B59" s="203" t="str">
        <f t="shared" si="3"/>
        <v/>
      </c>
      <c r="C59" s="204"/>
      <c r="D59" s="205"/>
      <c r="E59" s="212" t="str">
        <f>IF(LEN(Merchandising!S60)&lt;1,"",Merchandising!S60)</f>
        <v/>
      </c>
      <c r="F59" s="207" t="str">
        <f>_xlfn.SWITCH(Merchandising!R60,"Select","","New Item","","Replace - Flow","R","Replace - Stop","R","Bonus","B","")</f>
        <v/>
      </c>
      <c r="G59" s="208" t="str">
        <f>IF(LEN(Vendor!E59)&lt;1,"",Vendor!E59)</f>
        <v/>
      </c>
      <c r="H59" s="208" t="str">
        <f>IF(LEN(Vendor!G59)&lt;1,"",Vendor!G59)</f>
        <v/>
      </c>
      <c r="I59" s="208" t="str">
        <f>IF(LEN(Vendor!I59)&lt;1,"",Vendor!I59)</f>
        <v/>
      </c>
      <c r="J59" s="209" t="str">
        <f>IF(LEN(Vendor!K59)&lt;1,"",Vendor!K59)</f>
        <v/>
      </c>
      <c r="K59" s="209" t="str">
        <f>IF(LEN(Merchandising!F60)&lt;1,"",Merchandising!F60)</f>
        <v/>
      </c>
      <c r="L59" s="210" t="str">
        <f>IF(LEN(Vendor!N59)&lt;1,"",Vendor!N59)</f>
        <v/>
      </c>
      <c r="M59" s="209" t="str">
        <f>IF(LEN(Vendor!O59)&lt;1,"",Vendor!O59)</f>
        <v/>
      </c>
      <c r="N59" s="211" t="str">
        <f>IF(LEN(Merchandising!N60)&lt;1,"",Merchandising!N60)</f>
        <v/>
      </c>
      <c r="O59" s="211" t="str">
        <f>IF(LEN(Merchandising!O60)&lt;1,"",Merchandising!O60)</f>
        <v/>
      </c>
      <c r="P59" s="30" t="str">
        <f>IF(LEN(Vendor!L59)&lt;1,"",Vendor!L59)</f>
        <v/>
      </c>
      <c r="Q59" s="30" t="str">
        <f>IF(LEN(Merchandising!M60)&lt;1,"",Merchandising!M60)</f>
        <v/>
      </c>
      <c r="R59" s="239" t="str">
        <f>IF(LEN(Vendor!P59)&lt;1,"",Vendor!P59)</f>
        <v/>
      </c>
      <c r="S59" s="239" t="str">
        <f>IF(LEN(Vendor!Q59)&lt;1,"",Vendor!Q59)</f>
        <v/>
      </c>
      <c r="T59" s="239" t="str">
        <f>IF(LEN(Vendor!R59)&lt;1,"",Vendor!R59)</f>
        <v/>
      </c>
      <c r="U59" s="210" t="str">
        <f>IF(LEN(Vendor!S59)&lt;1,"",Vendor!S59)</f>
        <v/>
      </c>
      <c r="V59" s="209" t="str">
        <f>IF(LEN(Vendor!T59)&lt;1,"",Vendor!T59)</f>
        <v/>
      </c>
      <c r="W59" s="209" t="str">
        <f>IF(LEN(Vendor!U59)&lt;1,"",Vendor!U59)</f>
        <v/>
      </c>
      <c r="X59" s="272" t="str">
        <f>IF(LEN(Vendor!V59)&lt;1,"",Vendor!V59)</f>
        <v/>
      </c>
      <c r="Y59" s="282" t="str">
        <f>IF(LEN(Vendor!W59)&lt;1,"",Vendor!W59)</f>
        <v/>
      </c>
      <c r="Z59" s="209" t="str">
        <f>IF(LEN(Vendor!X59)&lt;1,"",Vendor!X59)</f>
        <v/>
      </c>
      <c r="AA59" s="209" t="str">
        <f>IF(LEN(Vendor!X59)&lt;1,"",Vendor!X59)</f>
        <v/>
      </c>
      <c r="AB59" s="209" t="str">
        <f>IF(LEN(Vendor!Z59)&lt;1,"",Vendor!Z59)</f>
        <v/>
      </c>
      <c r="AC59" s="209" t="str">
        <f>IF(LEN(Vendor!AA59)&lt;1,"",Vendor!AA59)</f>
        <v/>
      </c>
      <c r="AD59" s="209" t="str">
        <f>IF(LEN(Vendor!AB59)&lt;1,"",Vendor!AB59)</f>
        <v/>
      </c>
      <c r="AE59" s="209" t="str">
        <f>IF(LEN(Vendor!AC59)&lt;1,"",Vendor!AC59)</f>
        <v/>
      </c>
      <c r="AF59" s="240" t="str">
        <f>IF(LEN(Merchandising!T60)&lt;1,"",Merchandising!T60)</f>
        <v/>
      </c>
      <c r="AG59" s="241" t="str">
        <f>IF(LEN(Vendor!AD59)&lt;1,"",Vendor!AD59)</f>
        <v/>
      </c>
      <c r="AH59" s="242" t="str">
        <f t="shared" si="2"/>
        <v/>
      </c>
      <c r="AI59" s="243" t="str">
        <f>IF(LEN(Merchandising!U60)&lt;1,"",Merchandising!U60)</f>
        <v/>
      </c>
      <c r="AJ59" s="244" t="str">
        <f>IF(LEN(Merchandising!P60)&lt;1,"",Merchandising!P60)</f>
        <v/>
      </c>
      <c r="AK59" s="245" t="str">
        <f>IF(LEN(Merchandising!Q60)&lt;1,"",Merchandising!Q60)</f>
        <v/>
      </c>
      <c r="AL59" s="209" t="str">
        <f>IF(LEN(Vendor!AI59)&lt;1,"",Vendor!AI59)</f>
        <v/>
      </c>
      <c r="AM59" s="246" t="str">
        <f>_xlfn.SWITCH(Vendor!AK59,"Select","","No Restriction","N: None","Pallet","P: Pallet","Ti/Layer","T: Ti/Layer")</f>
        <v/>
      </c>
      <c r="AN59" s="247" t="str">
        <f>IF(LEN(Merchandising!X60)&lt;1,"",Merchandising!X60)</f>
        <v/>
      </c>
      <c r="AO59" s="248" t="str">
        <f>IF(LEN(Merchandising!Y60)&lt;1,"",Merchandising!Y60)</f>
        <v/>
      </c>
      <c r="AP59" s="249" t="str">
        <f>IF(LEN(Merchandising!Z60)&lt;1,"",Merchandising!Z60)</f>
        <v/>
      </c>
      <c r="AQ59" s="250" t="str">
        <f>IF(LEN(Merchandising!AA60)&lt;1,"",Merchandising!AA60)</f>
        <v/>
      </c>
      <c r="AR59" s="251" t="str">
        <f>IF(LEN(Merchandising!AB60)&lt;1,"",Merchandising!AB60)</f>
        <v/>
      </c>
      <c r="AS59" s="252" t="str">
        <f>IF(Merchandising!AC60="Select","",Merchandising!AC60)</f>
        <v/>
      </c>
      <c r="AT59" s="472" t="str">
        <f>IF(LEN(Merchandising!AD60)&lt;1,"",Merchandising!AD60)</f>
        <v/>
      </c>
      <c r="AU59" s="253"/>
      <c r="AV59" s="254"/>
      <c r="AW59" s="423"/>
      <c r="AX59" s="424"/>
      <c r="AY59" s="425"/>
    </row>
    <row r="60" spans="1:51" ht="22.5" customHeight="1" thickBot="1" x14ac:dyDescent="0.35">
      <c r="A60" s="202"/>
      <c r="B60" s="203" t="str">
        <f t="shared" si="3"/>
        <v/>
      </c>
      <c r="C60" s="204"/>
      <c r="D60" s="205"/>
      <c r="E60" s="212" t="str">
        <f>IF(LEN(Merchandising!S61)&lt;1,"",Merchandising!S61)</f>
        <v/>
      </c>
      <c r="F60" s="207" t="str">
        <f>_xlfn.SWITCH(Merchandising!R61,"Select","","New Item","","Replace - Flow","R","Replace - Stop","R","Bonus","B","")</f>
        <v/>
      </c>
      <c r="G60" s="208" t="str">
        <f>IF(LEN(Vendor!E60)&lt;1,"",Vendor!E60)</f>
        <v/>
      </c>
      <c r="H60" s="208" t="str">
        <f>IF(LEN(Vendor!G60)&lt;1,"",Vendor!G60)</f>
        <v/>
      </c>
      <c r="I60" s="208" t="str">
        <f>IF(LEN(Vendor!I60)&lt;1,"",Vendor!I60)</f>
        <v/>
      </c>
      <c r="J60" s="209" t="str">
        <f>IF(LEN(Vendor!K60)&lt;1,"",Vendor!K60)</f>
        <v/>
      </c>
      <c r="K60" s="209" t="str">
        <f>IF(LEN(Merchandising!F61)&lt;1,"",Merchandising!F61)</f>
        <v/>
      </c>
      <c r="L60" s="210" t="str">
        <f>IF(LEN(Vendor!N60)&lt;1,"",Vendor!N60)</f>
        <v/>
      </c>
      <c r="M60" s="209" t="str">
        <f>IF(LEN(Vendor!O60)&lt;1,"",Vendor!O60)</f>
        <v/>
      </c>
      <c r="N60" s="211" t="str">
        <f>IF(LEN(Merchandising!N61)&lt;1,"",Merchandising!N61)</f>
        <v/>
      </c>
      <c r="O60" s="211" t="str">
        <f>IF(LEN(Merchandising!O61)&lt;1,"",Merchandising!O61)</f>
        <v/>
      </c>
      <c r="P60" s="30" t="str">
        <f>IF(LEN(Vendor!L60)&lt;1,"",Vendor!L60)</f>
        <v/>
      </c>
      <c r="Q60" s="30" t="str">
        <f>IF(LEN(Merchandising!M61)&lt;1,"",Merchandising!M61)</f>
        <v/>
      </c>
      <c r="R60" s="239" t="str">
        <f>IF(LEN(Vendor!P60)&lt;1,"",Vendor!P60)</f>
        <v/>
      </c>
      <c r="S60" s="239" t="str">
        <f>IF(LEN(Vendor!Q60)&lt;1,"",Vendor!Q60)</f>
        <v/>
      </c>
      <c r="T60" s="239" t="str">
        <f>IF(LEN(Vendor!R60)&lt;1,"",Vendor!R60)</f>
        <v/>
      </c>
      <c r="U60" s="210" t="str">
        <f>IF(LEN(Vendor!S60)&lt;1,"",Vendor!S60)</f>
        <v/>
      </c>
      <c r="V60" s="209" t="str">
        <f>IF(LEN(Vendor!T60)&lt;1,"",Vendor!T60)</f>
        <v/>
      </c>
      <c r="W60" s="209" t="str">
        <f>IF(LEN(Vendor!U60)&lt;1,"",Vendor!U60)</f>
        <v/>
      </c>
      <c r="X60" s="272" t="str">
        <f>IF(LEN(Vendor!V60)&lt;1,"",Vendor!V60)</f>
        <v/>
      </c>
      <c r="Y60" s="282" t="str">
        <f>IF(LEN(Vendor!W60)&lt;1,"",Vendor!W60)</f>
        <v/>
      </c>
      <c r="Z60" s="209" t="str">
        <f>IF(LEN(Vendor!X60)&lt;1,"",Vendor!X60)</f>
        <v/>
      </c>
      <c r="AA60" s="209" t="str">
        <f>IF(LEN(Vendor!X60)&lt;1,"",Vendor!X60)</f>
        <v/>
      </c>
      <c r="AB60" s="209" t="str">
        <f>IF(LEN(Vendor!Z60)&lt;1,"",Vendor!Z60)</f>
        <v/>
      </c>
      <c r="AC60" s="209" t="str">
        <f>IF(LEN(Vendor!AA60)&lt;1,"",Vendor!AA60)</f>
        <v/>
      </c>
      <c r="AD60" s="209" t="str">
        <f>IF(LEN(Vendor!AB60)&lt;1,"",Vendor!AB60)</f>
        <v/>
      </c>
      <c r="AE60" s="209" t="str">
        <f>IF(LEN(Vendor!AC60)&lt;1,"",Vendor!AC60)</f>
        <v/>
      </c>
      <c r="AF60" s="240" t="str">
        <f>IF(LEN(Merchandising!T61)&lt;1,"",Merchandising!T61)</f>
        <v/>
      </c>
      <c r="AG60" s="241" t="str">
        <f>IF(LEN(Vendor!AD60)&lt;1,"",Vendor!AD60)</f>
        <v/>
      </c>
      <c r="AH60" s="242" t="str">
        <f t="shared" si="2"/>
        <v/>
      </c>
      <c r="AI60" s="243" t="str">
        <f>IF(LEN(Merchandising!U61)&lt;1,"",Merchandising!U61)</f>
        <v/>
      </c>
      <c r="AJ60" s="244" t="str">
        <f>IF(LEN(Merchandising!P61)&lt;1,"",Merchandising!P61)</f>
        <v/>
      </c>
      <c r="AK60" s="245" t="str">
        <f>IF(LEN(Merchandising!Q61)&lt;1,"",Merchandising!Q61)</f>
        <v/>
      </c>
      <c r="AL60" s="209" t="str">
        <f>IF(LEN(Vendor!AI60)&lt;1,"",Vendor!AI60)</f>
        <v/>
      </c>
      <c r="AM60" s="246" t="str">
        <f>_xlfn.SWITCH(Vendor!AK60,"Select","","No Restriction","N: None","Pallet","P: Pallet","Ti/Layer","T: Ti/Layer")</f>
        <v/>
      </c>
      <c r="AN60" s="247" t="str">
        <f>IF(LEN(Merchandising!X61)&lt;1,"",Merchandising!X61)</f>
        <v/>
      </c>
      <c r="AO60" s="248" t="str">
        <f>IF(LEN(Merchandising!Y61)&lt;1,"",Merchandising!Y61)</f>
        <v/>
      </c>
      <c r="AP60" s="249" t="str">
        <f>IF(LEN(Merchandising!Z61)&lt;1,"",Merchandising!Z61)</f>
        <v/>
      </c>
      <c r="AQ60" s="250" t="str">
        <f>IF(LEN(Merchandising!AA61)&lt;1,"",Merchandising!AA61)</f>
        <v/>
      </c>
      <c r="AR60" s="251" t="str">
        <f>IF(LEN(Merchandising!AB61)&lt;1,"",Merchandising!AB61)</f>
        <v/>
      </c>
      <c r="AS60" s="252" t="str">
        <f>IF(Merchandising!AC61="Select","",Merchandising!AC61)</f>
        <v/>
      </c>
      <c r="AT60" s="472" t="str">
        <f>IF(LEN(Merchandising!AD61)&lt;1,"",Merchandising!AD61)</f>
        <v/>
      </c>
      <c r="AU60" s="253"/>
      <c r="AV60" s="254"/>
      <c r="AW60" s="423"/>
      <c r="AX60" s="424"/>
      <c r="AY60" s="425"/>
    </row>
    <row r="61" spans="1:51" ht="22.5" customHeight="1" thickBot="1" x14ac:dyDescent="0.35">
      <c r="A61" s="202"/>
      <c r="B61" s="203" t="str">
        <f t="shared" si="3"/>
        <v/>
      </c>
      <c r="C61" s="204"/>
      <c r="D61" s="205"/>
      <c r="E61" s="212" t="str">
        <f>IF(LEN(Merchandising!S62)&lt;1,"",Merchandising!S62)</f>
        <v/>
      </c>
      <c r="F61" s="207" t="str">
        <f>_xlfn.SWITCH(Merchandising!R62,"Select","","New Item","","Replace - Flow","R","Replace - Stop","R","Bonus","B","")</f>
        <v/>
      </c>
      <c r="G61" s="208" t="str">
        <f>IF(LEN(Vendor!E61)&lt;1,"",Vendor!E61)</f>
        <v/>
      </c>
      <c r="H61" s="208" t="str">
        <f>IF(LEN(Vendor!G61)&lt;1,"",Vendor!G61)</f>
        <v/>
      </c>
      <c r="I61" s="208" t="str">
        <f>IF(LEN(Vendor!I61)&lt;1,"",Vendor!I61)</f>
        <v/>
      </c>
      <c r="J61" s="209" t="str">
        <f>IF(LEN(Vendor!K61)&lt;1,"",Vendor!K61)</f>
        <v/>
      </c>
      <c r="K61" s="209" t="str">
        <f>IF(LEN(Merchandising!F62)&lt;1,"",Merchandising!F62)</f>
        <v/>
      </c>
      <c r="L61" s="210" t="str">
        <f>IF(LEN(Vendor!N61)&lt;1,"",Vendor!N61)</f>
        <v/>
      </c>
      <c r="M61" s="209" t="str">
        <f>IF(LEN(Vendor!O61)&lt;1,"",Vendor!O61)</f>
        <v/>
      </c>
      <c r="N61" s="211" t="str">
        <f>IF(LEN(Merchandising!N62)&lt;1,"",Merchandising!N62)</f>
        <v/>
      </c>
      <c r="O61" s="211" t="str">
        <f>IF(LEN(Merchandising!O62)&lt;1,"",Merchandising!O62)</f>
        <v/>
      </c>
      <c r="P61" s="30" t="str">
        <f>IF(LEN(Vendor!L61)&lt;1,"",Vendor!L61)</f>
        <v/>
      </c>
      <c r="Q61" s="30" t="str">
        <f>IF(LEN(Merchandising!M62)&lt;1,"",Merchandising!M62)</f>
        <v/>
      </c>
      <c r="R61" s="239" t="str">
        <f>IF(LEN(Vendor!P61)&lt;1,"",Vendor!P61)</f>
        <v/>
      </c>
      <c r="S61" s="239" t="str">
        <f>IF(LEN(Vendor!Q61)&lt;1,"",Vendor!Q61)</f>
        <v/>
      </c>
      <c r="T61" s="239" t="str">
        <f>IF(LEN(Vendor!R61)&lt;1,"",Vendor!R61)</f>
        <v/>
      </c>
      <c r="U61" s="210" t="str">
        <f>IF(LEN(Vendor!S61)&lt;1,"",Vendor!S61)</f>
        <v/>
      </c>
      <c r="V61" s="209" t="str">
        <f>IF(LEN(Vendor!T61)&lt;1,"",Vendor!T61)</f>
        <v/>
      </c>
      <c r="W61" s="209" t="str">
        <f>IF(LEN(Vendor!U61)&lt;1,"",Vendor!U61)</f>
        <v/>
      </c>
      <c r="X61" s="272" t="str">
        <f>IF(LEN(Vendor!V61)&lt;1,"",Vendor!V61)</f>
        <v/>
      </c>
      <c r="Y61" s="282" t="str">
        <f>IF(LEN(Vendor!W61)&lt;1,"",Vendor!W61)</f>
        <v/>
      </c>
      <c r="Z61" s="209" t="str">
        <f>IF(LEN(Vendor!X61)&lt;1,"",Vendor!X61)</f>
        <v/>
      </c>
      <c r="AA61" s="209" t="str">
        <f>IF(LEN(Vendor!X61)&lt;1,"",Vendor!X61)</f>
        <v/>
      </c>
      <c r="AB61" s="209" t="str">
        <f>IF(LEN(Vendor!Z61)&lt;1,"",Vendor!Z61)</f>
        <v/>
      </c>
      <c r="AC61" s="209" t="str">
        <f>IF(LEN(Vendor!AA61)&lt;1,"",Vendor!AA61)</f>
        <v/>
      </c>
      <c r="AD61" s="209" t="str">
        <f>IF(LEN(Vendor!AB61)&lt;1,"",Vendor!AB61)</f>
        <v/>
      </c>
      <c r="AE61" s="209" t="str">
        <f>IF(LEN(Vendor!AC61)&lt;1,"",Vendor!AC61)</f>
        <v/>
      </c>
      <c r="AF61" s="240" t="str">
        <f>IF(LEN(Merchandising!T62)&lt;1,"",Merchandising!T62)</f>
        <v/>
      </c>
      <c r="AG61" s="241" t="str">
        <f>IF(LEN(Vendor!AD61)&lt;1,"",Vendor!AD61)</f>
        <v/>
      </c>
      <c r="AH61" s="242" t="str">
        <f t="shared" si="2"/>
        <v/>
      </c>
      <c r="AI61" s="243" t="str">
        <f>IF(LEN(Merchandising!U62)&lt;1,"",Merchandising!U62)</f>
        <v/>
      </c>
      <c r="AJ61" s="244" t="str">
        <f>IF(LEN(Merchandising!P62)&lt;1,"",Merchandising!P62)</f>
        <v/>
      </c>
      <c r="AK61" s="245" t="str">
        <f>IF(LEN(Merchandising!Q62)&lt;1,"",Merchandising!Q62)</f>
        <v/>
      </c>
      <c r="AL61" s="209" t="str">
        <f>IF(LEN(Vendor!AI61)&lt;1,"",Vendor!AI61)</f>
        <v/>
      </c>
      <c r="AM61" s="246" t="str">
        <f>_xlfn.SWITCH(Vendor!AK61,"Select","","No Restriction","N: None","Pallet","P: Pallet","Ti/Layer","T: Ti/Layer")</f>
        <v/>
      </c>
      <c r="AN61" s="247" t="str">
        <f>IF(LEN(Merchandising!X62)&lt;1,"",Merchandising!X62)</f>
        <v/>
      </c>
      <c r="AO61" s="248" t="str">
        <f>IF(LEN(Merchandising!Y62)&lt;1,"",Merchandising!Y62)</f>
        <v/>
      </c>
      <c r="AP61" s="249" t="str">
        <f>IF(LEN(Merchandising!Z62)&lt;1,"",Merchandising!Z62)</f>
        <v/>
      </c>
      <c r="AQ61" s="250" t="str">
        <f>IF(LEN(Merchandising!AA62)&lt;1,"",Merchandising!AA62)</f>
        <v/>
      </c>
      <c r="AR61" s="251" t="str">
        <f>IF(LEN(Merchandising!AB62)&lt;1,"",Merchandising!AB62)</f>
        <v/>
      </c>
      <c r="AS61" s="252" t="str">
        <f>IF(Merchandising!AC62="Select","",Merchandising!AC62)</f>
        <v/>
      </c>
      <c r="AT61" s="472" t="str">
        <f>IF(LEN(Merchandising!AD62)&lt;1,"",Merchandising!AD62)</f>
        <v/>
      </c>
      <c r="AU61" s="253"/>
      <c r="AV61" s="254"/>
      <c r="AW61" s="423"/>
      <c r="AX61" s="424"/>
      <c r="AY61" s="425"/>
    </row>
    <row r="62" spans="1:51" ht="22.5" customHeight="1" thickBot="1" x14ac:dyDescent="0.35">
      <c r="A62" s="202"/>
      <c r="B62" s="203" t="str">
        <f t="shared" si="3"/>
        <v/>
      </c>
      <c r="C62" s="204"/>
      <c r="D62" s="205"/>
      <c r="E62" s="212" t="str">
        <f>IF(LEN(Merchandising!S63)&lt;1,"",Merchandising!S63)</f>
        <v/>
      </c>
      <c r="F62" s="207" t="str">
        <f>_xlfn.SWITCH(Merchandising!R63,"Select","","New Item","","Replace - Flow","R","Replace - Stop","R","Bonus","B","")</f>
        <v/>
      </c>
      <c r="G62" s="208" t="str">
        <f>IF(LEN(Vendor!E62)&lt;1,"",Vendor!E62)</f>
        <v/>
      </c>
      <c r="H62" s="208" t="str">
        <f>IF(LEN(Vendor!G62)&lt;1,"",Vendor!G62)</f>
        <v/>
      </c>
      <c r="I62" s="208" t="str">
        <f>IF(LEN(Vendor!I62)&lt;1,"",Vendor!I62)</f>
        <v/>
      </c>
      <c r="J62" s="209" t="str">
        <f>IF(LEN(Vendor!K62)&lt;1,"",Vendor!K62)</f>
        <v/>
      </c>
      <c r="K62" s="209" t="str">
        <f>IF(LEN(Merchandising!F63)&lt;1,"",Merchandising!F63)</f>
        <v/>
      </c>
      <c r="L62" s="210" t="str">
        <f>IF(LEN(Vendor!N62)&lt;1,"",Vendor!N62)</f>
        <v/>
      </c>
      <c r="M62" s="209" t="str">
        <f>IF(LEN(Vendor!O62)&lt;1,"",Vendor!O62)</f>
        <v/>
      </c>
      <c r="N62" s="211" t="str">
        <f>IF(LEN(Merchandising!N63)&lt;1,"",Merchandising!N63)</f>
        <v/>
      </c>
      <c r="O62" s="211" t="str">
        <f>IF(LEN(Merchandising!O63)&lt;1,"",Merchandising!O63)</f>
        <v/>
      </c>
      <c r="P62" s="30" t="str">
        <f>IF(LEN(Vendor!L62)&lt;1,"",Vendor!L62)</f>
        <v/>
      </c>
      <c r="Q62" s="30" t="str">
        <f>IF(LEN(Merchandising!M63)&lt;1,"",Merchandising!M63)</f>
        <v/>
      </c>
      <c r="R62" s="239" t="str">
        <f>IF(LEN(Vendor!P62)&lt;1,"",Vendor!P62)</f>
        <v/>
      </c>
      <c r="S62" s="239" t="str">
        <f>IF(LEN(Vendor!Q62)&lt;1,"",Vendor!Q62)</f>
        <v/>
      </c>
      <c r="T62" s="239" t="str">
        <f>IF(LEN(Vendor!R62)&lt;1,"",Vendor!R62)</f>
        <v/>
      </c>
      <c r="U62" s="210" t="str">
        <f>IF(LEN(Vendor!S62)&lt;1,"",Vendor!S62)</f>
        <v/>
      </c>
      <c r="V62" s="209" t="str">
        <f>IF(LEN(Vendor!T62)&lt;1,"",Vendor!T62)</f>
        <v/>
      </c>
      <c r="W62" s="209" t="str">
        <f>IF(LEN(Vendor!U62)&lt;1,"",Vendor!U62)</f>
        <v/>
      </c>
      <c r="X62" s="272" t="str">
        <f>IF(LEN(Vendor!V62)&lt;1,"",Vendor!V62)</f>
        <v/>
      </c>
      <c r="Y62" s="282" t="str">
        <f>IF(LEN(Vendor!W62)&lt;1,"",Vendor!W62)</f>
        <v/>
      </c>
      <c r="Z62" s="209" t="str">
        <f>IF(LEN(Vendor!X62)&lt;1,"",Vendor!X62)</f>
        <v/>
      </c>
      <c r="AA62" s="209" t="str">
        <f>IF(LEN(Vendor!X62)&lt;1,"",Vendor!X62)</f>
        <v/>
      </c>
      <c r="AB62" s="209" t="str">
        <f>IF(LEN(Vendor!Z62)&lt;1,"",Vendor!Z62)</f>
        <v/>
      </c>
      <c r="AC62" s="209" t="str">
        <f>IF(LEN(Vendor!AA62)&lt;1,"",Vendor!AA62)</f>
        <v/>
      </c>
      <c r="AD62" s="209" t="str">
        <f>IF(LEN(Vendor!AB62)&lt;1,"",Vendor!AB62)</f>
        <v/>
      </c>
      <c r="AE62" s="209" t="str">
        <f>IF(LEN(Vendor!AC62)&lt;1,"",Vendor!AC62)</f>
        <v/>
      </c>
      <c r="AF62" s="240" t="str">
        <f>IF(LEN(Merchandising!T63)&lt;1,"",Merchandising!T63)</f>
        <v/>
      </c>
      <c r="AG62" s="241" t="str">
        <f>IF(LEN(Vendor!AD62)&lt;1,"",Vendor!AD62)</f>
        <v/>
      </c>
      <c r="AH62" s="242" t="str">
        <f t="shared" si="2"/>
        <v/>
      </c>
      <c r="AI62" s="243" t="str">
        <f>IF(LEN(Merchandising!U63)&lt;1,"",Merchandising!U63)</f>
        <v/>
      </c>
      <c r="AJ62" s="244" t="str">
        <f>IF(LEN(Merchandising!P63)&lt;1,"",Merchandising!P63)</f>
        <v/>
      </c>
      <c r="AK62" s="245" t="str">
        <f>IF(LEN(Merchandising!Q63)&lt;1,"",Merchandising!Q63)</f>
        <v/>
      </c>
      <c r="AL62" s="209" t="str">
        <f>IF(LEN(Vendor!AI62)&lt;1,"",Vendor!AI62)</f>
        <v/>
      </c>
      <c r="AM62" s="246" t="str">
        <f>_xlfn.SWITCH(Vendor!AK62,"Select","","No Restriction","N: None","Pallet","P: Pallet","Ti/Layer","T: Ti/Layer")</f>
        <v/>
      </c>
      <c r="AN62" s="247" t="str">
        <f>IF(LEN(Merchandising!X63)&lt;1,"",Merchandising!X63)</f>
        <v/>
      </c>
      <c r="AO62" s="248" t="str">
        <f>IF(LEN(Merchandising!Y63)&lt;1,"",Merchandising!Y63)</f>
        <v/>
      </c>
      <c r="AP62" s="249" t="str">
        <f>IF(LEN(Merchandising!Z63)&lt;1,"",Merchandising!Z63)</f>
        <v/>
      </c>
      <c r="AQ62" s="250" t="str">
        <f>IF(LEN(Merchandising!AA63)&lt;1,"",Merchandising!AA63)</f>
        <v/>
      </c>
      <c r="AR62" s="251" t="str">
        <f>IF(LEN(Merchandising!AB63)&lt;1,"",Merchandising!AB63)</f>
        <v/>
      </c>
      <c r="AS62" s="252" t="str">
        <f>IF(Merchandising!AC63="Select","",Merchandising!AC63)</f>
        <v/>
      </c>
      <c r="AT62" s="472" t="str">
        <f>IF(LEN(Merchandising!AD63)&lt;1,"",Merchandising!AD63)</f>
        <v/>
      </c>
      <c r="AU62" s="253"/>
      <c r="AV62" s="254"/>
      <c r="AW62" s="423"/>
      <c r="AX62" s="424"/>
      <c r="AY62" s="425"/>
    </row>
    <row r="63" spans="1:51" ht="22.5" customHeight="1" thickBot="1" x14ac:dyDescent="0.35">
      <c r="A63" s="202"/>
      <c r="B63" s="203" t="str">
        <f t="shared" si="3"/>
        <v/>
      </c>
      <c r="C63" s="204"/>
      <c r="D63" s="205"/>
      <c r="E63" s="212" t="str">
        <f>IF(LEN(Merchandising!S64)&lt;1,"",Merchandising!S64)</f>
        <v/>
      </c>
      <c r="F63" s="207" t="str">
        <f>_xlfn.SWITCH(Merchandising!R64,"Select","","New Item","","Replace - Flow","R","Replace - Stop","R","Bonus","B","")</f>
        <v/>
      </c>
      <c r="G63" s="208" t="str">
        <f>IF(LEN(Vendor!E63)&lt;1,"",Vendor!E63)</f>
        <v/>
      </c>
      <c r="H63" s="208" t="str">
        <f>IF(LEN(Vendor!G63)&lt;1,"",Vendor!G63)</f>
        <v/>
      </c>
      <c r="I63" s="208" t="str">
        <f>IF(LEN(Vendor!I63)&lt;1,"",Vendor!I63)</f>
        <v/>
      </c>
      <c r="J63" s="209" t="str">
        <f>IF(LEN(Vendor!K63)&lt;1,"",Vendor!K63)</f>
        <v/>
      </c>
      <c r="K63" s="209" t="str">
        <f>IF(LEN(Merchandising!F64)&lt;1,"",Merchandising!F64)</f>
        <v/>
      </c>
      <c r="L63" s="210" t="str">
        <f>IF(LEN(Vendor!N63)&lt;1,"",Vendor!N63)</f>
        <v/>
      </c>
      <c r="M63" s="209" t="str">
        <f>IF(LEN(Vendor!O63)&lt;1,"",Vendor!O63)</f>
        <v/>
      </c>
      <c r="N63" s="211" t="str">
        <f>IF(LEN(Merchandising!N64)&lt;1,"",Merchandising!N64)</f>
        <v/>
      </c>
      <c r="O63" s="211" t="str">
        <f>IF(LEN(Merchandising!O64)&lt;1,"",Merchandising!O64)</f>
        <v/>
      </c>
      <c r="P63" s="30" t="str">
        <f>IF(LEN(Vendor!L63)&lt;1,"",Vendor!L63)</f>
        <v/>
      </c>
      <c r="Q63" s="30" t="str">
        <f>IF(LEN(Merchandising!M64)&lt;1,"",Merchandising!M64)</f>
        <v/>
      </c>
      <c r="R63" s="239" t="str">
        <f>IF(LEN(Vendor!P63)&lt;1,"",Vendor!P63)</f>
        <v/>
      </c>
      <c r="S63" s="239" t="str">
        <f>IF(LEN(Vendor!Q63)&lt;1,"",Vendor!Q63)</f>
        <v/>
      </c>
      <c r="T63" s="239" t="str">
        <f>IF(LEN(Vendor!R63)&lt;1,"",Vendor!R63)</f>
        <v/>
      </c>
      <c r="U63" s="210" t="str">
        <f>IF(LEN(Vendor!S63)&lt;1,"",Vendor!S63)</f>
        <v/>
      </c>
      <c r="V63" s="209" t="str">
        <f>IF(LEN(Vendor!T63)&lt;1,"",Vendor!T63)</f>
        <v/>
      </c>
      <c r="W63" s="209" t="str">
        <f>IF(LEN(Vendor!U63)&lt;1,"",Vendor!U63)</f>
        <v/>
      </c>
      <c r="X63" s="272" t="str">
        <f>IF(LEN(Vendor!V63)&lt;1,"",Vendor!V63)</f>
        <v/>
      </c>
      <c r="Y63" s="282" t="str">
        <f>IF(LEN(Vendor!W63)&lt;1,"",Vendor!W63)</f>
        <v/>
      </c>
      <c r="Z63" s="209" t="str">
        <f>IF(LEN(Vendor!X63)&lt;1,"",Vendor!X63)</f>
        <v/>
      </c>
      <c r="AA63" s="209" t="str">
        <f>IF(LEN(Vendor!X63)&lt;1,"",Vendor!X63)</f>
        <v/>
      </c>
      <c r="AB63" s="209" t="str">
        <f>IF(LEN(Vendor!Z63)&lt;1,"",Vendor!Z63)</f>
        <v/>
      </c>
      <c r="AC63" s="209" t="str">
        <f>IF(LEN(Vendor!AA63)&lt;1,"",Vendor!AA63)</f>
        <v/>
      </c>
      <c r="AD63" s="209" t="str">
        <f>IF(LEN(Vendor!AB63)&lt;1,"",Vendor!AB63)</f>
        <v/>
      </c>
      <c r="AE63" s="209" t="str">
        <f>IF(LEN(Vendor!AC63)&lt;1,"",Vendor!AC63)</f>
        <v/>
      </c>
      <c r="AF63" s="240" t="str">
        <f>IF(LEN(Merchandising!T64)&lt;1,"",Merchandising!T64)</f>
        <v/>
      </c>
      <c r="AG63" s="241" t="str">
        <f>IF(LEN(Vendor!AD63)&lt;1,"",Vendor!AD63)</f>
        <v/>
      </c>
      <c r="AH63" s="242" t="str">
        <f t="shared" si="2"/>
        <v/>
      </c>
      <c r="AI63" s="243" t="str">
        <f>IF(LEN(Merchandising!U64)&lt;1,"",Merchandising!U64)</f>
        <v/>
      </c>
      <c r="AJ63" s="244" t="str">
        <f>IF(LEN(Merchandising!P64)&lt;1,"",Merchandising!P64)</f>
        <v/>
      </c>
      <c r="AK63" s="245" t="str">
        <f>IF(LEN(Merchandising!Q64)&lt;1,"",Merchandising!Q64)</f>
        <v/>
      </c>
      <c r="AL63" s="209" t="str">
        <f>IF(LEN(Vendor!AI63)&lt;1,"",Vendor!AI63)</f>
        <v/>
      </c>
      <c r="AM63" s="246" t="str">
        <f>_xlfn.SWITCH(Vendor!AK63,"Select","","No Restriction","N: None","Pallet","P: Pallet","Ti/Layer","T: Ti/Layer")</f>
        <v/>
      </c>
      <c r="AN63" s="247" t="str">
        <f>IF(LEN(Merchandising!X64)&lt;1,"",Merchandising!X64)</f>
        <v/>
      </c>
      <c r="AO63" s="248" t="str">
        <f>IF(LEN(Merchandising!Y64)&lt;1,"",Merchandising!Y64)</f>
        <v/>
      </c>
      <c r="AP63" s="249" t="str">
        <f>IF(LEN(Merchandising!Z64)&lt;1,"",Merchandising!Z64)</f>
        <v/>
      </c>
      <c r="AQ63" s="250" t="str">
        <f>IF(LEN(Merchandising!AA64)&lt;1,"",Merchandising!AA64)</f>
        <v/>
      </c>
      <c r="AR63" s="251" t="str">
        <f>IF(LEN(Merchandising!AB64)&lt;1,"",Merchandising!AB64)</f>
        <v/>
      </c>
      <c r="AS63" s="252" t="str">
        <f>IF(Merchandising!AC64="Select","",Merchandising!AC64)</f>
        <v/>
      </c>
      <c r="AT63" s="472" t="str">
        <f>IF(LEN(Merchandising!AD64)&lt;1,"",Merchandising!AD64)</f>
        <v/>
      </c>
      <c r="AU63" s="253"/>
      <c r="AV63" s="254"/>
      <c r="AW63" s="423"/>
      <c r="AX63" s="424"/>
      <c r="AY63" s="425"/>
    </row>
    <row r="64" spans="1:51" ht="22.5" customHeight="1" thickBot="1" x14ac:dyDescent="0.35">
      <c r="A64" s="202"/>
      <c r="B64" s="203" t="str">
        <f t="shared" si="3"/>
        <v/>
      </c>
      <c r="C64" s="204"/>
      <c r="D64" s="205"/>
      <c r="E64" s="212" t="str">
        <f>IF(LEN(Merchandising!S65)&lt;1,"",Merchandising!S65)</f>
        <v/>
      </c>
      <c r="F64" s="207" t="str">
        <f>_xlfn.SWITCH(Merchandising!R65,"Select","","New Item","","Replace - Flow","R","Replace - Stop","R","Bonus","B","")</f>
        <v/>
      </c>
      <c r="G64" s="208" t="str">
        <f>IF(LEN(Vendor!E64)&lt;1,"",Vendor!E64)</f>
        <v/>
      </c>
      <c r="H64" s="208" t="str">
        <f>IF(LEN(Vendor!G64)&lt;1,"",Vendor!G64)</f>
        <v/>
      </c>
      <c r="I64" s="208" t="str">
        <f>IF(LEN(Vendor!I64)&lt;1,"",Vendor!I64)</f>
        <v/>
      </c>
      <c r="J64" s="209" t="str">
        <f>IF(LEN(Vendor!K64)&lt;1,"",Vendor!K64)</f>
        <v/>
      </c>
      <c r="K64" s="209" t="str">
        <f>IF(LEN(Merchandising!F65)&lt;1,"",Merchandising!F65)</f>
        <v/>
      </c>
      <c r="L64" s="210" t="str">
        <f>IF(LEN(Vendor!N64)&lt;1,"",Vendor!N64)</f>
        <v/>
      </c>
      <c r="M64" s="209" t="str">
        <f>IF(LEN(Vendor!O64)&lt;1,"",Vendor!O64)</f>
        <v/>
      </c>
      <c r="N64" s="211" t="str">
        <f>IF(LEN(Merchandising!N65)&lt;1,"",Merchandising!N65)</f>
        <v/>
      </c>
      <c r="O64" s="211" t="str">
        <f>IF(LEN(Merchandising!O65)&lt;1,"",Merchandising!O65)</f>
        <v/>
      </c>
      <c r="P64" s="30" t="str">
        <f>IF(LEN(Vendor!L64)&lt;1,"",Vendor!L64)</f>
        <v/>
      </c>
      <c r="Q64" s="30" t="str">
        <f>IF(LEN(Merchandising!M65)&lt;1,"",Merchandising!M65)</f>
        <v/>
      </c>
      <c r="R64" s="239" t="str">
        <f>IF(LEN(Vendor!P64)&lt;1,"",Vendor!P64)</f>
        <v/>
      </c>
      <c r="S64" s="239" t="str">
        <f>IF(LEN(Vendor!Q64)&lt;1,"",Vendor!Q64)</f>
        <v/>
      </c>
      <c r="T64" s="239" t="str">
        <f>IF(LEN(Vendor!R64)&lt;1,"",Vendor!R64)</f>
        <v/>
      </c>
      <c r="U64" s="210" t="str">
        <f>IF(LEN(Vendor!S64)&lt;1,"",Vendor!S64)</f>
        <v/>
      </c>
      <c r="V64" s="209" t="str">
        <f>IF(LEN(Vendor!T64)&lt;1,"",Vendor!T64)</f>
        <v/>
      </c>
      <c r="W64" s="209" t="str">
        <f>IF(LEN(Vendor!U64)&lt;1,"",Vendor!U64)</f>
        <v/>
      </c>
      <c r="X64" s="272" t="str">
        <f>IF(LEN(Vendor!V64)&lt;1,"",Vendor!V64)</f>
        <v/>
      </c>
      <c r="Y64" s="282" t="str">
        <f>IF(LEN(Vendor!W64)&lt;1,"",Vendor!W64)</f>
        <v/>
      </c>
      <c r="Z64" s="209" t="str">
        <f>IF(LEN(Vendor!X64)&lt;1,"",Vendor!X64)</f>
        <v/>
      </c>
      <c r="AA64" s="209" t="str">
        <f>IF(LEN(Vendor!X64)&lt;1,"",Vendor!X64)</f>
        <v/>
      </c>
      <c r="AB64" s="209" t="str">
        <f>IF(LEN(Vendor!Z64)&lt;1,"",Vendor!Z64)</f>
        <v/>
      </c>
      <c r="AC64" s="209" t="str">
        <f>IF(LEN(Vendor!AA64)&lt;1,"",Vendor!AA64)</f>
        <v/>
      </c>
      <c r="AD64" s="209" t="str">
        <f>IF(LEN(Vendor!AB64)&lt;1,"",Vendor!AB64)</f>
        <v/>
      </c>
      <c r="AE64" s="209" t="str">
        <f>IF(LEN(Vendor!AC64)&lt;1,"",Vendor!AC64)</f>
        <v/>
      </c>
      <c r="AF64" s="240" t="str">
        <f>IF(LEN(Merchandising!T65)&lt;1,"",Merchandising!T65)</f>
        <v/>
      </c>
      <c r="AG64" s="241" t="str">
        <f>IF(LEN(Vendor!AD64)&lt;1,"",Vendor!AD64)</f>
        <v/>
      </c>
      <c r="AH64" s="242" t="str">
        <f t="shared" si="2"/>
        <v/>
      </c>
      <c r="AI64" s="243" t="str">
        <f>IF(LEN(Merchandising!U65)&lt;1,"",Merchandising!U65)</f>
        <v/>
      </c>
      <c r="AJ64" s="244" t="str">
        <f>IF(LEN(Merchandising!P65)&lt;1,"",Merchandising!P65)</f>
        <v/>
      </c>
      <c r="AK64" s="245" t="str">
        <f>IF(LEN(Merchandising!Q65)&lt;1,"",Merchandising!Q65)</f>
        <v/>
      </c>
      <c r="AL64" s="209" t="str">
        <f>IF(LEN(Vendor!AI64)&lt;1,"",Vendor!AI64)</f>
        <v/>
      </c>
      <c r="AM64" s="246" t="str">
        <f>_xlfn.SWITCH(Vendor!AK64,"Select","","No Restriction","N: None","Pallet","P: Pallet","Ti/Layer","T: Ti/Layer")</f>
        <v/>
      </c>
      <c r="AN64" s="247" t="str">
        <f>IF(LEN(Merchandising!X65)&lt;1,"",Merchandising!X65)</f>
        <v/>
      </c>
      <c r="AO64" s="248" t="str">
        <f>IF(LEN(Merchandising!Y65)&lt;1,"",Merchandising!Y65)</f>
        <v/>
      </c>
      <c r="AP64" s="249" t="str">
        <f>IF(LEN(Merchandising!Z65)&lt;1,"",Merchandising!Z65)</f>
        <v/>
      </c>
      <c r="AQ64" s="250" t="str">
        <f>IF(LEN(Merchandising!AA65)&lt;1,"",Merchandising!AA65)</f>
        <v/>
      </c>
      <c r="AR64" s="251" t="str">
        <f>IF(LEN(Merchandising!AB65)&lt;1,"",Merchandising!AB65)</f>
        <v/>
      </c>
      <c r="AS64" s="252" t="str">
        <f>IF(Merchandising!AC65="Select","",Merchandising!AC65)</f>
        <v/>
      </c>
      <c r="AT64" s="472" t="str">
        <f>IF(LEN(Merchandising!AD65)&lt;1,"",Merchandising!AD65)</f>
        <v/>
      </c>
      <c r="AU64" s="253"/>
      <c r="AV64" s="254"/>
      <c r="AW64" s="423"/>
      <c r="AX64" s="424"/>
      <c r="AY64" s="425"/>
    </row>
    <row r="65" spans="1:51" ht="22.5" customHeight="1" thickBot="1" x14ac:dyDescent="0.35">
      <c r="A65" s="202"/>
      <c r="B65" s="203" t="str">
        <f t="shared" si="3"/>
        <v/>
      </c>
      <c r="C65" s="204"/>
      <c r="D65" s="205"/>
      <c r="E65" s="212" t="str">
        <f>IF(LEN(Merchandising!S66)&lt;1,"",Merchandising!S66)</f>
        <v/>
      </c>
      <c r="F65" s="207" t="str">
        <f>_xlfn.SWITCH(Merchandising!R66,"Select","","New Item","","Replace - Flow","R","Replace - Stop","R","Bonus","B","")</f>
        <v/>
      </c>
      <c r="G65" s="208" t="str">
        <f>IF(LEN(Vendor!E65)&lt;1,"",Vendor!E65)</f>
        <v/>
      </c>
      <c r="H65" s="208" t="str">
        <f>IF(LEN(Vendor!G65)&lt;1,"",Vendor!G65)</f>
        <v/>
      </c>
      <c r="I65" s="208" t="str">
        <f>IF(LEN(Vendor!I65)&lt;1,"",Vendor!I65)</f>
        <v/>
      </c>
      <c r="J65" s="209" t="str">
        <f>IF(LEN(Vendor!K65)&lt;1,"",Vendor!K65)</f>
        <v/>
      </c>
      <c r="K65" s="209" t="str">
        <f>IF(LEN(Merchandising!F66)&lt;1,"",Merchandising!F66)</f>
        <v/>
      </c>
      <c r="L65" s="210" t="str">
        <f>IF(LEN(Vendor!N65)&lt;1,"",Vendor!N65)</f>
        <v/>
      </c>
      <c r="M65" s="209" t="str">
        <f>IF(LEN(Vendor!O65)&lt;1,"",Vendor!O65)</f>
        <v/>
      </c>
      <c r="N65" s="211" t="str">
        <f>IF(LEN(Merchandising!N66)&lt;1,"",Merchandising!N66)</f>
        <v/>
      </c>
      <c r="O65" s="211" t="str">
        <f>IF(LEN(Merchandising!O66)&lt;1,"",Merchandising!O66)</f>
        <v/>
      </c>
      <c r="P65" s="30" t="str">
        <f>IF(LEN(Vendor!L65)&lt;1,"",Vendor!L65)</f>
        <v/>
      </c>
      <c r="Q65" s="30" t="str">
        <f>IF(LEN(Merchandising!M66)&lt;1,"",Merchandising!M66)</f>
        <v/>
      </c>
      <c r="R65" s="239" t="str">
        <f>IF(LEN(Vendor!P65)&lt;1,"",Vendor!P65)</f>
        <v/>
      </c>
      <c r="S65" s="239" t="str">
        <f>IF(LEN(Vendor!Q65)&lt;1,"",Vendor!Q65)</f>
        <v/>
      </c>
      <c r="T65" s="239" t="str">
        <f>IF(LEN(Vendor!R65)&lt;1,"",Vendor!R65)</f>
        <v/>
      </c>
      <c r="U65" s="210" t="str">
        <f>IF(LEN(Vendor!S65)&lt;1,"",Vendor!S65)</f>
        <v/>
      </c>
      <c r="V65" s="209" t="str">
        <f>IF(LEN(Vendor!T65)&lt;1,"",Vendor!T65)</f>
        <v/>
      </c>
      <c r="W65" s="209" t="str">
        <f>IF(LEN(Vendor!U65)&lt;1,"",Vendor!U65)</f>
        <v/>
      </c>
      <c r="X65" s="272" t="str">
        <f>IF(LEN(Vendor!V65)&lt;1,"",Vendor!V65)</f>
        <v/>
      </c>
      <c r="Y65" s="282" t="str">
        <f>IF(LEN(Vendor!W65)&lt;1,"",Vendor!W65)</f>
        <v/>
      </c>
      <c r="Z65" s="209" t="str">
        <f>IF(LEN(Vendor!X65)&lt;1,"",Vendor!X65)</f>
        <v/>
      </c>
      <c r="AA65" s="209" t="str">
        <f>IF(LEN(Vendor!X65)&lt;1,"",Vendor!X65)</f>
        <v/>
      </c>
      <c r="AB65" s="209" t="str">
        <f>IF(LEN(Vendor!Z65)&lt;1,"",Vendor!Z65)</f>
        <v/>
      </c>
      <c r="AC65" s="209" t="str">
        <f>IF(LEN(Vendor!AA65)&lt;1,"",Vendor!AA65)</f>
        <v/>
      </c>
      <c r="AD65" s="209" t="str">
        <f>IF(LEN(Vendor!AB65)&lt;1,"",Vendor!AB65)</f>
        <v/>
      </c>
      <c r="AE65" s="209" t="str">
        <f>IF(LEN(Vendor!AC65)&lt;1,"",Vendor!AC65)</f>
        <v/>
      </c>
      <c r="AF65" s="240" t="str">
        <f>IF(LEN(Merchandising!T66)&lt;1,"",Merchandising!T66)</f>
        <v/>
      </c>
      <c r="AG65" s="241" t="str">
        <f>IF(LEN(Vendor!AD65)&lt;1,"",Vendor!AD65)</f>
        <v/>
      </c>
      <c r="AH65" s="242" t="str">
        <f t="shared" si="2"/>
        <v/>
      </c>
      <c r="AI65" s="243" t="str">
        <f>IF(LEN(Merchandising!U66)&lt;1,"",Merchandising!U66)</f>
        <v/>
      </c>
      <c r="AJ65" s="244" t="str">
        <f>IF(LEN(Merchandising!P66)&lt;1,"",Merchandising!P66)</f>
        <v/>
      </c>
      <c r="AK65" s="245" t="str">
        <f>IF(LEN(Merchandising!Q66)&lt;1,"",Merchandising!Q66)</f>
        <v/>
      </c>
      <c r="AL65" s="209" t="str">
        <f>IF(LEN(Vendor!AI65)&lt;1,"",Vendor!AI65)</f>
        <v/>
      </c>
      <c r="AM65" s="246" t="str">
        <f>_xlfn.SWITCH(Vendor!AK65,"Select","","No Restriction","N: None","Pallet","P: Pallet","Ti/Layer","T: Ti/Layer")</f>
        <v/>
      </c>
      <c r="AN65" s="247" t="str">
        <f>IF(LEN(Merchandising!X66)&lt;1,"",Merchandising!X66)</f>
        <v/>
      </c>
      <c r="AO65" s="248" t="str">
        <f>IF(LEN(Merchandising!Y66)&lt;1,"",Merchandising!Y66)</f>
        <v/>
      </c>
      <c r="AP65" s="249" t="str">
        <f>IF(LEN(Merchandising!Z66)&lt;1,"",Merchandising!Z66)</f>
        <v/>
      </c>
      <c r="AQ65" s="250" t="str">
        <f>IF(LEN(Merchandising!AA66)&lt;1,"",Merchandising!AA66)</f>
        <v/>
      </c>
      <c r="AR65" s="251" t="str">
        <f>IF(LEN(Merchandising!AB66)&lt;1,"",Merchandising!AB66)</f>
        <v/>
      </c>
      <c r="AS65" s="252" t="str">
        <f>IF(Merchandising!AC66="Select","",Merchandising!AC66)</f>
        <v/>
      </c>
      <c r="AT65" s="472" t="str">
        <f>IF(LEN(Merchandising!AD66)&lt;1,"",Merchandising!AD66)</f>
        <v/>
      </c>
      <c r="AU65" s="253"/>
      <c r="AV65" s="254"/>
      <c r="AW65" s="423"/>
      <c r="AX65" s="424"/>
      <c r="AY65" s="425"/>
    </row>
    <row r="66" spans="1:51" ht="22.5" customHeight="1" thickBot="1" x14ac:dyDescent="0.35">
      <c r="A66" s="202"/>
      <c r="B66" s="203" t="str">
        <f t="shared" si="3"/>
        <v/>
      </c>
      <c r="C66" s="204"/>
      <c r="D66" s="205"/>
      <c r="E66" s="212" t="str">
        <f>IF(LEN(Merchandising!S67)&lt;1,"",Merchandising!S67)</f>
        <v/>
      </c>
      <c r="F66" s="207" t="str">
        <f>_xlfn.SWITCH(Merchandising!R67,"Select","","New Item","","Replace - Flow","R","Replace - Stop","R","Bonus","B","")</f>
        <v/>
      </c>
      <c r="G66" s="208" t="str">
        <f>IF(LEN(Vendor!E66)&lt;1,"",Vendor!E66)</f>
        <v/>
      </c>
      <c r="H66" s="208" t="str">
        <f>IF(LEN(Vendor!G66)&lt;1,"",Vendor!G66)</f>
        <v/>
      </c>
      <c r="I66" s="208" t="str">
        <f>IF(LEN(Vendor!I66)&lt;1,"",Vendor!I66)</f>
        <v/>
      </c>
      <c r="J66" s="209" t="str">
        <f>IF(LEN(Vendor!K66)&lt;1,"",Vendor!K66)</f>
        <v/>
      </c>
      <c r="K66" s="209" t="str">
        <f>IF(LEN(Merchandising!F67)&lt;1,"",Merchandising!F67)</f>
        <v/>
      </c>
      <c r="L66" s="210" t="str">
        <f>IF(LEN(Vendor!N66)&lt;1,"",Vendor!N66)</f>
        <v/>
      </c>
      <c r="M66" s="209" t="str">
        <f>IF(LEN(Vendor!O66)&lt;1,"",Vendor!O66)</f>
        <v/>
      </c>
      <c r="N66" s="211" t="str">
        <f>IF(LEN(Merchandising!N67)&lt;1,"",Merchandising!N67)</f>
        <v/>
      </c>
      <c r="O66" s="211" t="str">
        <f>IF(LEN(Merchandising!O67)&lt;1,"",Merchandising!O67)</f>
        <v/>
      </c>
      <c r="P66" s="30" t="str">
        <f>IF(LEN(Vendor!L66)&lt;1,"",Vendor!L66)</f>
        <v/>
      </c>
      <c r="Q66" s="30" t="str">
        <f>IF(LEN(Merchandising!M67)&lt;1,"",Merchandising!M67)</f>
        <v/>
      </c>
      <c r="R66" s="239" t="str">
        <f>IF(LEN(Vendor!P66)&lt;1,"",Vendor!P66)</f>
        <v/>
      </c>
      <c r="S66" s="239" t="str">
        <f>IF(LEN(Vendor!Q66)&lt;1,"",Vendor!Q66)</f>
        <v/>
      </c>
      <c r="T66" s="239" t="str">
        <f>IF(LEN(Vendor!R66)&lt;1,"",Vendor!R66)</f>
        <v/>
      </c>
      <c r="U66" s="210" t="str">
        <f>IF(LEN(Vendor!S66)&lt;1,"",Vendor!S66)</f>
        <v/>
      </c>
      <c r="V66" s="209" t="str">
        <f>IF(LEN(Vendor!T66)&lt;1,"",Vendor!T66)</f>
        <v/>
      </c>
      <c r="W66" s="209" t="str">
        <f>IF(LEN(Vendor!U66)&lt;1,"",Vendor!U66)</f>
        <v/>
      </c>
      <c r="X66" s="272" t="str">
        <f>IF(LEN(Vendor!V66)&lt;1,"",Vendor!V66)</f>
        <v/>
      </c>
      <c r="Y66" s="282" t="str">
        <f>IF(LEN(Vendor!W66)&lt;1,"",Vendor!W66)</f>
        <v/>
      </c>
      <c r="Z66" s="209" t="str">
        <f>IF(LEN(Vendor!X66)&lt;1,"",Vendor!X66)</f>
        <v/>
      </c>
      <c r="AA66" s="209" t="str">
        <f>IF(LEN(Vendor!X66)&lt;1,"",Vendor!X66)</f>
        <v/>
      </c>
      <c r="AB66" s="209" t="str">
        <f>IF(LEN(Vendor!Z66)&lt;1,"",Vendor!Z66)</f>
        <v/>
      </c>
      <c r="AC66" s="209" t="str">
        <f>IF(LEN(Vendor!AA66)&lt;1,"",Vendor!AA66)</f>
        <v/>
      </c>
      <c r="AD66" s="209" t="str">
        <f>IF(LEN(Vendor!AB66)&lt;1,"",Vendor!AB66)</f>
        <v/>
      </c>
      <c r="AE66" s="209" t="str">
        <f>IF(LEN(Vendor!AC66)&lt;1,"",Vendor!AC66)</f>
        <v/>
      </c>
      <c r="AF66" s="240" t="str">
        <f>IF(LEN(Merchandising!T67)&lt;1,"",Merchandising!T67)</f>
        <v/>
      </c>
      <c r="AG66" s="241" t="str">
        <f>IF(LEN(Vendor!AD66)&lt;1,"",Vendor!AD66)</f>
        <v/>
      </c>
      <c r="AH66" s="242" t="str">
        <f t="shared" si="2"/>
        <v/>
      </c>
      <c r="AI66" s="243" t="str">
        <f>IF(LEN(Merchandising!U67)&lt;1,"",Merchandising!U67)</f>
        <v/>
      </c>
      <c r="AJ66" s="244" t="str">
        <f>IF(LEN(Merchandising!P67)&lt;1,"",Merchandising!P67)</f>
        <v/>
      </c>
      <c r="AK66" s="245" t="str">
        <f>IF(LEN(Merchandising!Q67)&lt;1,"",Merchandising!Q67)</f>
        <v/>
      </c>
      <c r="AL66" s="209" t="str">
        <f>IF(LEN(Vendor!AI66)&lt;1,"",Vendor!AI66)</f>
        <v/>
      </c>
      <c r="AM66" s="246" t="str">
        <f>_xlfn.SWITCH(Vendor!AK66,"Select","","No Restriction","N: None","Pallet","P: Pallet","Ti/Layer","T: Ti/Layer")</f>
        <v/>
      </c>
      <c r="AN66" s="247" t="str">
        <f>IF(LEN(Merchandising!X67)&lt;1,"",Merchandising!X67)</f>
        <v/>
      </c>
      <c r="AO66" s="248" t="str">
        <f>IF(LEN(Merchandising!Y67)&lt;1,"",Merchandising!Y67)</f>
        <v/>
      </c>
      <c r="AP66" s="249" t="str">
        <f>IF(LEN(Merchandising!Z67)&lt;1,"",Merchandising!Z67)</f>
        <v/>
      </c>
      <c r="AQ66" s="250" t="str">
        <f>IF(LEN(Merchandising!AA67)&lt;1,"",Merchandising!AA67)</f>
        <v/>
      </c>
      <c r="AR66" s="251" t="str">
        <f>IF(LEN(Merchandising!AB67)&lt;1,"",Merchandising!AB67)</f>
        <v/>
      </c>
      <c r="AS66" s="252" t="str">
        <f>IF(Merchandising!AC67="Select","",Merchandising!AC67)</f>
        <v/>
      </c>
      <c r="AT66" s="472" t="str">
        <f>IF(LEN(Merchandising!AD67)&lt;1,"",Merchandising!AD67)</f>
        <v/>
      </c>
      <c r="AU66" s="253"/>
      <c r="AV66" s="254"/>
      <c r="AW66" s="423"/>
      <c r="AX66" s="424"/>
      <c r="AY66" s="425"/>
    </row>
    <row r="67" spans="1:51" ht="22.5" customHeight="1" thickBot="1" x14ac:dyDescent="0.35">
      <c r="A67" s="202"/>
      <c r="B67" s="203" t="str">
        <f t="shared" si="3"/>
        <v/>
      </c>
      <c r="C67" s="204"/>
      <c r="D67" s="205"/>
      <c r="E67" s="212" t="str">
        <f>IF(LEN(Merchandising!S68)&lt;1,"",Merchandising!S68)</f>
        <v/>
      </c>
      <c r="F67" s="207" t="str">
        <f>_xlfn.SWITCH(Merchandising!R68,"Select","","New Item","","Replace - Flow","R","Replace - Stop","R","Bonus","B","")</f>
        <v/>
      </c>
      <c r="G67" s="208" t="str">
        <f>IF(LEN(Vendor!E67)&lt;1,"",Vendor!E67)</f>
        <v/>
      </c>
      <c r="H67" s="208" t="str">
        <f>IF(LEN(Vendor!G67)&lt;1,"",Vendor!G67)</f>
        <v/>
      </c>
      <c r="I67" s="208" t="str">
        <f>IF(LEN(Vendor!I67)&lt;1,"",Vendor!I67)</f>
        <v/>
      </c>
      <c r="J67" s="209" t="str">
        <f>IF(LEN(Vendor!K67)&lt;1,"",Vendor!K67)</f>
        <v/>
      </c>
      <c r="K67" s="209" t="str">
        <f>IF(LEN(Merchandising!F68)&lt;1,"",Merchandising!F68)</f>
        <v/>
      </c>
      <c r="L67" s="210" t="str">
        <f>IF(LEN(Vendor!N67)&lt;1,"",Vendor!N67)</f>
        <v/>
      </c>
      <c r="M67" s="209" t="str">
        <f>IF(LEN(Vendor!O67)&lt;1,"",Vendor!O67)</f>
        <v/>
      </c>
      <c r="N67" s="211" t="str">
        <f>IF(LEN(Merchandising!N68)&lt;1,"",Merchandising!N68)</f>
        <v/>
      </c>
      <c r="O67" s="211" t="str">
        <f>IF(LEN(Merchandising!O68)&lt;1,"",Merchandising!O68)</f>
        <v/>
      </c>
      <c r="P67" s="30" t="str">
        <f>IF(LEN(Vendor!L67)&lt;1,"",Vendor!L67)</f>
        <v/>
      </c>
      <c r="Q67" s="30" t="str">
        <f>IF(LEN(Merchandising!M68)&lt;1,"",Merchandising!M68)</f>
        <v/>
      </c>
      <c r="R67" s="239" t="str">
        <f>IF(LEN(Vendor!P67)&lt;1,"",Vendor!P67)</f>
        <v/>
      </c>
      <c r="S67" s="239" t="str">
        <f>IF(LEN(Vendor!Q67)&lt;1,"",Vendor!Q67)</f>
        <v/>
      </c>
      <c r="T67" s="239" t="str">
        <f>IF(LEN(Vendor!R67)&lt;1,"",Vendor!R67)</f>
        <v/>
      </c>
      <c r="U67" s="210" t="str">
        <f>IF(LEN(Vendor!S67)&lt;1,"",Vendor!S67)</f>
        <v/>
      </c>
      <c r="V67" s="209" t="str">
        <f>IF(LEN(Vendor!T67)&lt;1,"",Vendor!T67)</f>
        <v/>
      </c>
      <c r="W67" s="209" t="str">
        <f>IF(LEN(Vendor!U67)&lt;1,"",Vendor!U67)</f>
        <v/>
      </c>
      <c r="X67" s="272" t="str">
        <f>IF(LEN(Vendor!V67)&lt;1,"",Vendor!V67)</f>
        <v/>
      </c>
      <c r="Y67" s="282" t="str">
        <f>IF(LEN(Vendor!W67)&lt;1,"",Vendor!W67)</f>
        <v/>
      </c>
      <c r="Z67" s="209" t="str">
        <f>IF(LEN(Vendor!X67)&lt;1,"",Vendor!X67)</f>
        <v/>
      </c>
      <c r="AA67" s="209" t="str">
        <f>IF(LEN(Vendor!X67)&lt;1,"",Vendor!X67)</f>
        <v/>
      </c>
      <c r="AB67" s="209" t="str">
        <f>IF(LEN(Vendor!Z67)&lt;1,"",Vendor!Z67)</f>
        <v/>
      </c>
      <c r="AC67" s="209" t="str">
        <f>IF(LEN(Vendor!AA67)&lt;1,"",Vendor!AA67)</f>
        <v/>
      </c>
      <c r="AD67" s="209" t="str">
        <f>IF(LEN(Vendor!AB67)&lt;1,"",Vendor!AB67)</f>
        <v/>
      </c>
      <c r="AE67" s="209" t="str">
        <f>IF(LEN(Vendor!AC67)&lt;1,"",Vendor!AC67)</f>
        <v/>
      </c>
      <c r="AF67" s="240" t="str">
        <f>IF(LEN(Merchandising!T68)&lt;1,"",Merchandising!T68)</f>
        <v/>
      </c>
      <c r="AG67" s="241" t="str">
        <f>IF(LEN(Vendor!AD67)&lt;1,"",Vendor!AD67)</f>
        <v/>
      </c>
      <c r="AH67" s="242" t="str">
        <f t="shared" si="2"/>
        <v/>
      </c>
      <c r="AI67" s="243" t="str">
        <f>IF(LEN(Merchandising!U68)&lt;1,"",Merchandising!U68)</f>
        <v/>
      </c>
      <c r="AJ67" s="244" t="str">
        <f>IF(LEN(Merchandising!P68)&lt;1,"",Merchandising!P68)</f>
        <v/>
      </c>
      <c r="AK67" s="245" t="str">
        <f>IF(LEN(Merchandising!Q68)&lt;1,"",Merchandising!Q68)</f>
        <v/>
      </c>
      <c r="AL67" s="209" t="str">
        <f>IF(LEN(Vendor!AI67)&lt;1,"",Vendor!AI67)</f>
        <v/>
      </c>
      <c r="AM67" s="246" t="str">
        <f>_xlfn.SWITCH(Vendor!AK67,"Select","","No Restriction","N: None","Pallet","P: Pallet","Ti/Layer","T: Ti/Layer")</f>
        <v/>
      </c>
      <c r="AN67" s="247" t="str">
        <f>IF(LEN(Merchandising!X68)&lt;1,"",Merchandising!X68)</f>
        <v/>
      </c>
      <c r="AO67" s="248" t="str">
        <f>IF(LEN(Merchandising!Y68)&lt;1,"",Merchandising!Y68)</f>
        <v/>
      </c>
      <c r="AP67" s="249" t="str">
        <f>IF(LEN(Merchandising!Z68)&lt;1,"",Merchandising!Z68)</f>
        <v/>
      </c>
      <c r="AQ67" s="250" t="str">
        <f>IF(LEN(Merchandising!AA68)&lt;1,"",Merchandising!AA68)</f>
        <v/>
      </c>
      <c r="AR67" s="251" t="str">
        <f>IF(LEN(Merchandising!AB68)&lt;1,"",Merchandising!AB68)</f>
        <v/>
      </c>
      <c r="AS67" s="252" t="str">
        <f>IF(Merchandising!AC68="Select","",Merchandising!AC68)</f>
        <v/>
      </c>
      <c r="AT67" s="472" t="str">
        <f>IF(LEN(Merchandising!AD68)&lt;1,"",Merchandising!AD68)</f>
        <v/>
      </c>
      <c r="AU67" s="253"/>
      <c r="AV67" s="254"/>
      <c r="AW67" s="423"/>
      <c r="AX67" s="424"/>
      <c r="AY67" s="425"/>
    </row>
    <row r="68" spans="1:51" ht="22.5" customHeight="1" thickBot="1" x14ac:dyDescent="0.35">
      <c r="A68" s="213"/>
      <c r="B68" s="214" t="str">
        <f t="shared" si="3"/>
        <v/>
      </c>
      <c r="C68" s="215"/>
      <c r="D68" s="216"/>
      <c r="E68" s="217" t="str">
        <f>IF(LEN(Merchandising!S69)&lt;1,"",Merchandising!S69)</f>
        <v/>
      </c>
      <c r="F68" s="218" t="str">
        <f>_xlfn.SWITCH(Merchandising!R69,"Select","","New Item","","Replace - Flow","R","Replace - Stop","R","Bonus","B","")</f>
        <v/>
      </c>
      <c r="G68" s="219" t="str">
        <f>IF(LEN(Vendor!E68)&lt;1,"",Vendor!E68)</f>
        <v/>
      </c>
      <c r="H68" s="219" t="str">
        <f>IF(LEN(Vendor!G68)&lt;1,"",Vendor!G68)</f>
        <v/>
      </c>
      <c r="I68" s="219" t="str">
        <f>IF(LEN(Vendor!I68)&lt;1,"",Vendor!I68)</f>
        <v/>
      </c>
      <c r="J68" s="220" t="str">
        <f>IF(LEN(Vendor!K68)&lt;1,"",Vendor!K68)</f>
        <v/>
      </c>
      <c r="K68" s="220" t="str">
        <f>IF(LEN(Merchandising!F69)&lt;1,"",Merchandising!F69)</f>
        <v/>
      </c>
      <c r="L68" s="221" t="str">
        <f>IF(LEN(Vendor!N68)&lt;1,"",Vendor!N68)</f>
        <v/>
      </c>
      <c r="M68" s="220" t="str">
        <f>IF(LEN(Vendor!O68)&lt;1,"",Vendor!O68)</f>
        <v/>
      </c>
      <c r="N68" s="222" t="str">
        <f>IF(LEN(Merchandising!N69)&lt;1,"",Merchandising!N69)</f>
        <v/>
      </c>
      <c r="O68" s="222" t="str">
        <f>IF(LEN(Merchandising!O69)&lt;1,"",Merchandising!O69)</f>
        <v/>
      </c>
      <c r="P68" s="31" t="str">
        <f>IF(LEN(Vendor!L68)&lt;1,"",Vendor!L68)</f>
        <v/>
      </c>
      <c r="Q68" s="31" t="str">
        <f>IF(LEN(Merchandising!M69)&lt;1,"",Merchandising!M69)</f>
        <v/>
      </c>
      <c r="R68" s="255" t="str">
        <f>IF(LEN(Vendor!P68)&lt;1,"",Vendor!P68)</f>
        <v/>
      </c>
      <c r="S68" s="255" t="str">
        <f>IF(LEN(Vendor!Q68)&lt;1,"",Vendor!Q68)</f>
        <v/>
      </c>
      <c r="T68" s="255" t="str">
        <f>IF(LEN(Vendor!R68)&lt;1,"",Vendor!R68)</f>
        <v/>
      </c>
      <c r="U68" s="221" t="str">
        <f>IF(LEN(Vendor!S68)&lt;1,"",Vendor!S68)</f>
        <v/>
      </c>
      <c r="V68" s="220" t="str">
        <f>IF(LEN(Vendor!T68)&lt;1,"",Vendor!T68)</f>
        <v/>
      </c>
      <c r="W68" s="220" t="str">
        <f>IF(LEN(Vendor!U68)&lt;1,"",Vendor!U68)</f>
        <v/>
      </c>
      <c r="X68" s="273" t="str">
        <f>IF(LEN(Vendor!V68)&lt;1,"",Vendor!V68)</f>
        <v/>
      </c>
      <c r="Y68" s="283" t="str">
        <f>IF(LEN(Vendor!W68)&lt;1,"",Vendor!W68)</f>
        <v/>
      </c>
      <c r="Z68" s="255" t="str">
        <f>IF(LEN(Vendor!X68)&lt;1,"",Vendor!X68)</f>
        <v/>
      </c>
      <c r="AA68" s="221" t="str">
        <f>IF(LEN(Vendor!X68)&lt;1,"",Vendor!X68)</f>
        <v/>
      </c>
      <c r="AB68" s="255" t="str">
        <f>IF(LEN(Vendor!Z68)&lt;1,"",Vendor!Z68)</f>
        <v/>
      </c>
      <c r="AC68" s="221" t="str">
        <f>IF(LEN(Vendor!AA68)&lt;1,"",Vendor!AA68)</f>
        <v/>
      </c>
      <c r="AD68" s="255" t="str">
        <f>IF(LEN(Vendor!AB68)&lt;1,"",Vendor!AB68)</f>
        <v/>
      </c>
      <c r="AE68" s="273" t="str">
        <f>IF(LEN(Vendor!AC68)&lt;1,"",Vendor!AC68)</f>
        <v/>
      </c>
      <c r="AF68" s="256" t="str">
        <f>IF(LEN(Merchandising!T69)&lt;1,"",Merchandising!T69)</f>
        <v/>
      </c>
      <c r="AG68" s="257" t="str">
        <f>IF(LEN(Vendor!AD68)&lt;1,"",Vendor!AD68)</f>
        <v/>
      </c>
      <c r="AH68" s="258" t="str">
        <f t="shared" si="2"/>
        <v/>
      </c>
      <c r="AI68" s="259" t="str">
        <f>IF(LEN(Merchandising!U69)&lt;1,"",Merchandising!U69)</f>
        <v/>
      </c>
      <c r="AJ68" s="260" t="str">
        <f>IF(LEN(Merchandising!P69)&lt;1,"",Merchandising!P69)</f>
        <v/>
      </c>
      <c r="AK68" s="261" t="str">
        <f>IF(LEN(Merchandising!Q69)&lt;1,"",Merchandising!Q69)</f>
        <v/>
      </c>
      <c r="AL68" s="220" t="str">
        <f>IF(LEN(Vendor!AI68)&lt;1,"",Vendor!AI68)</f>
        <v/>
      </c>
      <c r="AM68" s="262" t="str">
        <f>_xlfn.SWITCH(Vendor!AK68,"Select","","No Restriction","N: None","Pallet","P: Pallet","Ti/Layer","T: Ti/Layer")</f>
        <v/>
      </c>
      <c r="AN68" s="263" t="str">
        <f>IF(LEN(Merchandising!X69)&lt;1,"",Merchandising!X69)</f>
        <v/>
      </c>
      <c r="AO68" s="264" t="str">
        <f>IF(LEN(Merchandising!Y69)&lt;1,"",Merchandising!Y69)</f>
        <v/>
      </c>
      <c r="AP68" s="265" t="str">
        <f>IF(LEN(Merchandising!Z69)&lt;1,"",Merchandising!Z69)</f>
        <v/>
      </c>
      <c r="AQ68" s="266" t="str">
        <f>IF(LEN(Merchandising!AA69)&lt;1,"",Merchandising!AA69)</f>
        <v/>
      </c>
      <c r="AR68" s="267" t="str">
        <f>IF(LEN(Merchandising!AB69)&lt;1,"",Merchandising!AB69)</f>
        <v/>
      </c>
      <c r="AS68" s="268" t="str">
        <f>IF(Merchandising!AC69="Select","",Merchandising!AC69)</f>
        <v/>
      </c>
      <c r="AT68" s="472" t="str">
        <f>IF(LEN(Merchandising!AD69)&lt;1,"",Merchandising!AD69)</f>
        <v/>
      </c>
      <c r="AU68" s="104"/>
      <c r="AV68" s="269"/>
      <c r="AW68" s="426"/>
      <c r="AX68" s="427"/>
      <c r="AY68" s="428"/>
    </row>
    <row r="69" spans="1:51" ht="21.6" customHeight="1" x14ac:dyDescent="0.3"/>
    <row r="70" spans="1:51" ht="21.6" customHeight="1" x14ac:dyDescent="0.3"/>
  </sheetData>
  <sheetProtection algorithmName="SHA-512" hashValue="ghSV9T6mo4VGaYBOMXKFOT2rYXWcRCtERZhRdi8LSfdKOm3pRywxKnQUpvchSNM74EmVJkg1f7dZBUVmNSHBFQ==" saltValue="vNuP3Qci4G5dTihNsp6CGA==" spinCount="100000" sheet="1" objects="1" scenarios="1"/>
  <mergeCells count="126">
    <mergeCell ref="X4:Z4"/>
    <mergeCell ref="AF4:AG4"/>
    <mergeCell ref="AH4:AJ4"/>
    <mergeCell ref="AH3:AJ3"/>
    <mergeCell ref="AJ6:AK6"/>
    <mergeCell ref="A5:AJ5"/>
    <mergeCell ref="A3:D4"/>
    <mergeCell ref="H3:N3"/>
    <mergeCell ref="AI6:AI7"/>
    <mergeCell ref="AA4:AE4"/>
    <mergeCell ref="X3:Z3"/>
    <mergeCell ref="AA3:AE3"/>
    <mergeCell ref="AF3:AG3"/>
    <mergeCell ref="C6:C7"/>
    <mergeCell ref="D6:D7"/>
    <mergeCell ref="W6:W7"/>
    <mergeCell ref="E6:F7"/>
    <mergeCell ref="G6:G7"/>
    <mergeCell ref="I6:I7"/>
    <mergeCell ref="O4:W4"/>
    <mergeCell ref="L6:L7"/>
    <mergeCell ref="M6:M7"/>
    <mergeCell ref="N6:N7"/>
    <mergeCell ref="S6:S7"/>
    <mergeCell ref="U6:U7"/>
    <mergeCell ref="V6:V7"/>
    <mergeCell ref="K6:K7"/>
    <mergeCell ref="AV6:AV7"/>
    <mergeCell ref="AU6:AU7"/>
    <mergeCell ref="AS6:AS7"/>
    <mergeCell ref="AP6:AP7"/>
    <mergeCell ref="AR6:AR7"/>
    <mergeCell ref="AQ6:AQ7"/>
    <mergeCell ref="Y6:Y7"/>
    <mergeCell ref="Z6:Z7"/>
    <mergeCell ref="AA6:AA7"/>
    <mergeCell ref="AD6:AD7"/>
    <mergeCell ref="AE6:AE7"/>
    <mergeCell ref="AB6:AB7"/>
    <mergeCell ref="AC6:AC7"/>
    <mergeCell ref="AM6:AM7"/>
    <mergeCell ref="AL6:AL7"/>
    <mergeCell ref="AT6:AT7"/>
    <mergeCell ref="AW16:AY16"/>
    <mergeCell ref="AW17:AY17"/>
    <mergeCell ref="AW18:AY18"/>
    <mergeCell ref="A2:AJ2"/>
    <mergeCell ref="A1:AJ1"/>
    <mergeCell ref="AG6:AG7"/>
    <mergeCell ref="AH6:AH7"/>
    <mergeCell ref="AN6:AN7"/>
    <mergeCell ref="AO6:AO7"/>
    <mergeCell ref="H4:N4"/>
    <mergeCell ref="X6:X7"/>
    <mergeCell ref="AF6:AF7"/>
    <mergeCell ref="O6:O7"/>
    <mergeCell ref="P6:P7"/>
    <mergeCell ref="Q6:Q7"/>
    <mergeCell ref="R6:R7"/>
    <mergeCell ref="T6:T7"/>
    <mergeCell ref="A6:A7"/>
    <mergeCell ref="B6:B7"/>
    <mergeCell ref="F3:G3"/>
    <mergeCell ref="F4:G4"/>
    <mergeCell ref="J6:J7"/>
    <mergeCell ref="H6:H7"/>
    <mergeCell ref="O3:W3"/>
    <mergeCell ref="AW6:AY7"/>
    <mergeCell ref="AW8:AY8"/>
    <mergeCell ref="AW9:AY9"/>
    <mergeCell ref="AW10:AY10"/>
    <mergeCell ref="AW11:AY11"/>
    <mergeCell ref="AW12:AY12"/>
    <mergeCell ref="AW13:AY13"/>
    <mergeCell ref="AW14:AY14"/>
    <mergeCell ref="AW15:AY15"/>
    <mergeCell ref="AW24:AY24"/>
    <mergeCell ref="AW25:AY25"/>
    <mergeCell ref="AW26:AY26"/>
    <mergeCell ref="AW27:AY27"/>
    <mergeCell ref="AW28:AY28"/>
    <mergeCell ref="AW19:AY19"/>
    <mergeCell ref="AW20:AY20"/>
    <mergeCell ref="AW21:AY21"/>
    <mergeCell ref="AW22:AY22"/>
    <mergeCell ref="AW23:AY23"/>
    <mergeCell ref="AW34:AY34"/>
    <mergeCell ref="AW35:AY35"/>
    <mergeCell ref="AW36:AY36"/>
    <mergeCell ref="AW37:AY37"/>
    <mergeCell ref="AW38:AY38"/>
    <mergeCell ref="AW29:AY29"/>
    <mergeCell ref="AW30:AY30"/>
    <mergeCell ref="AW31:AY31"/>
    <mergeCell ref="AW32:AY32"/>
    <mergeCell ref="AW33:AY33"/>
    <mergeCell ref="AW44:AY44"/>
    <mergeCell ref="AW45:AY45"/>
    <mergeCell ref="AW46:AY46"/>
    <mergeCell ref="AW47:AY47"/>
    <mergeCell ref="AW48:AY48"/>
    <mergeCell ref="AW39:AY39"/>
    <mergeCell ref="AW40:AY40"/>
    <mergeCell ref="AW41:AY41"/>
    <mergeCell ref="AW42:AY42"/>
    <mergeCell ref="AW43:AY43"/>
    <mergeCell ref="AW54:AY54"/>
    <mergeCell ref="AW55:AY55"/>
    <mergeCell ref="AW56:AY56"/>
    <mergeCell ref="AW57:AY57"/>
    <mergeCell ref="AW58:AY58"/>
    <mergeCell ref="AW49:AY49"/>
    <mergeCell ref="AW50:AY50"/>
    <mergeCell ref="AW51:AY51"/>
    <mergeCell ref="AW52:AY52"/>
    <mergeCell ref="AW53:AY53"/>
    <mergeCell ref="AW64:AY64"/>
    <mergeCell ref="AW65:AY65"/>
    <mergeCell ref="AW66:AY66"/>
    <mergeCell ref="AW67:AY67"/>
    <mergeCell ref="AW68:AY68"/>
    <mergeCell ref="AW59:AY59"/>
    <mergeCell ref="AW60:AY60"/>
    <mergeCell ref="AW61:AY61"/>
    <mergeCell ref="AW62:AY62"/>
    <mergeCell ref="AW63:AY63"/>
  </mergeCells>
  <conditionalFormatting sqref="A8:B68 AN8:AT68">
    <cfRule type="expression" dxfId="5" priority="5">
      <formula>LEN($AV8)&gt;0</formula>
    </cfRule>
  </conditionalFormatting>
  <conditionalFormatting sqref="C8:AM68">
    <cfRule type="expression" dxfId="3" priority="219">
      <formula>LEN($AU8)&gt;0</formula>
    </cfRule>
  </conditionalFormatting>
  <pageMargins left="0.25" right="0.25" top="0.5" bottom="0.5" header="0.3" footer="0.3"/>
  <pageSetup paperSize="3" fitToWidth="0" fitToHeight="0" orientation="landscape" r:id="rId1"/>
  <headerFooter>
    <oddHeader>&amp;RPage &amp;P</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0" id="{DBE190D7-7AAD-4034-9871-ED3C0C6AE63A}">
            <xm:f>Merchandising!$B9</xm:f>
            <x14:dxf>
              <font>
                <b val="0"/>
                <i val="0"/>
                <strike val="0"/>
                <color auto="1"/>
              </font>
            </x14:dxf>
          </x14:cfRule>
          <xm:sqref>C8:P68 R8:AT68</xm:sqref>
        </x14:conditionalFormatting>
        <x14:conditionalFormatting xmlns:xm="http://schemas.microsoft.com/office/excel/2006/main">
          <x14:cfRule type="expression" priority="156" id="{78B8B00C-1AB3-4C2F-BB73-41354451226D}">
            <xm:f>AND(Merchandising!$B9,LEN(Q8)&gt;0)</xm:f>
            <x14:dxf>
              <font>
                <b/>
                <i val="0"/>
                <strike val="0"/>
                <color auto="1"/>
              </font>
              <fill>
                <patternFill>
                  <bgColor theme="9" tint="0.79998168889431442"/>
                </patternFill>
              </fill>
            </x14:dxf>
          </x14:cfRule>
          <xm:sqref>Q8:Q42</xm:sqref>
        </x14:conditionalFormatting>
        <x14:conditionalFormatting xmlns:xm="http://schemas.microsoft.com/office/excel/2006/main">
          <x14:cfRule type="expression" priority="159" id="{78B8B00C-1AB3-4C2F-BB73-41354451226D}">
            <xm:f>AND(Merchandising!#REF!,LEN(Q43)&gt;0)</xm:f>
            <x14:dxf>
              <font>
                <b/>
                <i val="0"/>
                <strike val="0"/>
                <color auto="1"/>
              </font>
              <fill>
                <patternFill>
                  <bgColor theme="9" tint="0.79998168889431442"/>
                </patternFill>
              </fill>
            </x14:dxf>
          </x14:cfRule>
          <xm:sqref>Q43:Q44</xm:sqref>
        </x14:conditionalFormatting>
        <x14:conditionalFormatting xmlns:xm="http://schemas.microsoft.com/office/excel/2006/main">
          <x14:cfRule type="expression" priority="160" id="{78B8B00C-1AB3-4C2F-BB73-41354451226D}">
            <xm:f>AND(Merchandising!$B44,LEN(Q45)&gt;0)</xm:f>
            <x14:dxf>
              <font>
                <b/>
                <i val="0"/>
                <strike val="0"/>
                <color auto="1"/>
              </font>
              <fill>
                <patternFill>
                  <bgColor theme="9" tint="0.79998168889431442"/>
                </patternFill>
              </fill>
            </x14:dxf>
          </x14:cfRule>
          <xm:sqref>Q45:Q68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1db031b0-bde4-47d9-b5f2-7af401a37de5" xsi:nil="true"/>
    <lcf76f155ced4ddcb4097134ff3c332f xmlns="1db031b0-bde4-47d9-b5f2-7af401a37de5">
      <Terms xmlns="http://schemas.microsoft.com/office/infopath/2007/PartnerControls"/>
    </lcf76f155ced4ddcb4097134ff3c332f>
    <TaxCatchAll xmlns="45edef9d-b4a5-4827-b313-c44480d7588d" xsi:nil="true"/>
    <INT_x002d__x0023_ xmlns="1db031b0-bde4-47d9-b5f2-7af401a37d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A12FDFF8FFD74C85291774C932F822" ma:contentTypeVersion="18" ma:contentTypeDescription="Create a new document." ma:contentTypeScope="" ma:versionID="9c3f0dd3aef310e9c4ea75526953e423">
  <xsd:schema xmlns:xsd="http://www.w3.org/2001/XMLSchema" xmlns:xs="http://www.w3.org/2001/XMLSchema" xmlns:p="http://schemas.microsoft.com/office/2006/metadata/properties" xmlns:ns2="1db031b0-bde4-47d9-b5f2-7af401a37de5" xmlns:ns3="45edef9d-b4a5-4827-b313-c44480d7588d" targetNamespace="http://schemas.microsoft.com/office/2006/metadata/properties" ma:root="true" ma:fieldsID="2cf47c09f0d4cefb26a388e138024a37" ns2:_="" ns3:_="">
    <xsd:import namespace="1db031b0-bde4-47d9-b5f2-7af401a37de5"/>
    <xsd:import namespace="45edef9d-b4a5-4827-b313-c44480d758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Comments" minOccurs="0"/>
                <xsd:element ref="ns2:INT_x002d__x0023_"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b031b0-bde4-47d9-b5f2-7af401a37d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Comments" ma:index="20" nillable="true" ma:displayName="Comments" ma:format="Dropdown" ma:internalName="Comments">
      <xsd:simpleType>
        <xsd:restriction base="dms:Text">
          <xsd:maxLength value="255"/>
        </xsd:restriction>
      </xsd:simpleType>
    </xsd:element>
    <xsd:element name="INT_x002d__x0023_" ma:index="21" nillable="true" ma:displayName="INT-#" ma:format="Dropdown" ma:internalName="INT_x002d__x0023_">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ab7d7c8-d26e-4784-b3b0-435dfa4874f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5edef9d-b4a5-4827-b313-c44480d7588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abc7938-bc3d-4286-9ff1-45e7ddae2d0d}" ma:internalName="TaxCatchAll" ma:showField="CatchAllData" ma:web="45edef9d-b4a5-4827-b313-c44480d758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03C63-CB65-4A56-A503-4E24BCA33EBA}">
  <ds:schemaRefs>
    <ds:schemaRef ds:uri="http://schemas.microsoft.com/office/2006/metadata/properties"/>
    <ds:schemaRef ds:uri="http://schemas.microsoft.com/office/infopath/2007/PartnerControls"/>
    <ds:schemaRef ds:uri="1db031b0-bde4-47d9-b5f2-7af401a37de5"/>
    <ds:schemaRef ds:uri="45edef9d-b4a5-4827-b313-c44480d7588d"/>
  </ds:schemaRefs>
</ds:datastoreItem>
</file>

<file path=customXml/itemProps2.xml><?xml version="1.0" encoding="utf-8"?>
<ds:datastoreItem xmlns:ds="http://schemas.openxmlformats.org/officeDocument/2006/customXml" ds:itemID="{24EC9269-0A52-4A7D-BF30-015CC441DC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b031b0-bde4-47d9-b5f2-7af401a37de5"/>
    <ds:schemaRef ds:uri="45edef9d-b4a5-4827-b313-c44480d758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183B2E-1129-491B-A8C7-07F762955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Definitions</vt:lpstr>
      <vt:lpstr>Vendor</vt:lpstr>
      <vt:lpstr>UPC Image &amp; Notes</vt:lpstr>
      <vt:lpstr>Merchandising</vt:lpstr>
      <vt:lpstr>New Item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 Elias</dc:creator>
  <cp:keywords/>
  <dc:description/>
  <cp:lastModifiedBy>Mackowick, John</cp:lastModifiedBy>
  <cp:revision/>
  <dcterms:created xsi:type="dcterms:W3CDTF">2019-05-30T13:13:10Z</dcterms:created>
  <dcterms:modified xsi:type="dcterms:W3CDTF">2024-02-27T13:37:52Z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0x010100AAA12FDFF8FFD74C85291774C932F822</vt:lpwstr>
  </property>
  <property fmtid="{D5CDD505-2E9C-101B-9397-08002B2CF9AE}" pid="3" name="MediaServiceImageTags">
    <vt:lpwstr/>
  </property>
</Properties>
</file>