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https://gianteagle.sharepoint.com/sites/DataIntegrity/Shared Documents/General/Market Partners/Forms/"/>
    </mc:Choice>
  </mc:AlternateContent>
  <xr:revisionPtr revIDLastSave="955" documentId="13_ncr:1_{BFF05629-530D-4C49-B3BC-00474497534E}" xr6:coauthVersionLast="44" xr6:coauthVersionMax="44" xr10:uidLastSave="{55F931AD-FE17-4B5F-A6DA-B39F7203A63E}"/>
  <workbookProtection workbookAlgorithmName="SHA-512" workbookHashValue="sgLJSO+hHKTg29XYU6fKqqemWS0s2BCrDyoSZjEeQ/0PsXQAtQ1382xe/md85b6qyfUzINeSbv8UFXPHU82OyA==" workbookSaltValue="9sieh/6FNlXyCeZrZxm0tA==" workbookSpinCount="100000" lockStructure="1"/>
  <bookViews>
    <workbookView xWindow="-120" yWindow="-120" windowWidth="21840" windowHeight="13140" xr2:uid="{2334ABE9-5BE6-428D-B698-2E5DB79C1087}"/>
  </bookViews>
  <sheets>
    <sheet name="Definitions" sheetId="11" r:id="rId1"/>
    <sheet name="Vendor" sheetId="10" r:id="rId2"/>
    <sheet name="UPC Image &amp; Notes" sheetId="12" r:id="rId3"/>
    <sheet name="Merchandising" sheetId="7" r:id="rId4"/>
    <sheet name="New Item Form"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 i="7" l="1"/>
  <c r="J9" i="7"/>
  <c r="AC54" i="7" l="1"/>
  <c r="AC55" i="7"/>
  <c r="AC56" i="7"/>
  <c r="AC57" i="7"/>
  <c r="AC58" i="7"/>
  <c r="AC59" i="7"/>
  <c r="AC60" i="7"/>
  <c r="AC61" i="7"/>
  <c r="AC62" i="7"/>
  <c r="AC63" i="7"/>
  <c r="AC64" i="7"/>
  <c r="AC65" i="7"/>
  <c r="AC66" i="7"/>
  <c r="AC67" i="7"/>
  <c r="AC68" i="7"/>
  <c r="AC69" i="7"/>
  <c r="AC70" i="7"/>
  <c r="AC71" i="7"/>
  <c r="AC72" i="7"/>
  <c r="AC73" i="7"/>
  <c r="AC74" i="7"/>
  <c r="AC75" i="7"/>
  <c r="AC76" i="7"/>
  <c r="AC77" i="7"/>
  <c r="AC78" i="7"/>
  <c r="AC79" i="7"/>
  <c r="AC80" i="7"/>
  <c r="AC81" i="7"/>
  <c r="AC82" i="7"/>
  <c r="AC83" i="7"/>
  <c r="AC84" i="7"/>
  <c r="AC85" i="7"/>
  <c r="AC86" i="7"/>
  <c r="AC87" i="7"/>
  <c r="V54" i="7"/>
  <c r="V55" i="7"/>
  <c r="V56" i="7"/>
  <c r="V57" i="7"/>
  <c r="V58" i="7"/>
  <c r="V59" i="7"/>
  <c r="V60" i="7"/>
  <c r="V61" i="7"/>
  <c r="V62" i="7"/>
  <c r="V63" i="7"/>
  <c r="V64" i="7"/>
  <c r="V65" i="7"/>
  <c r="V66" i="7"/>
  <c r="V67" i="7"/>
  <c r="V68" i="7"/>
  <c r="V69" i="7"/>
  <c r="V70" i="7"/>
  <c r="V71" i="7"/>
  <c r="V72" i="7"/>
  <c r="V73" i="7"/>
  <c r="V74" i="7"/>
  <c r="V75" i="7"/>
  <c r="V76" i="7"/>
  <c r="V77" i="7"/>
  <c r="V78" i="7"/>
  <c r="V79" i="7"/>
  <c r="V80" i="7"/>
  <c r="V81" i="7"/>
  <c r="V82" i="7"/>
  <c r="V83" i="7"/>
  <c r="V84" i="7"/>
  <c r="V85" i="7"/>
  <c r="V86" i="7"/>
  <c r="V87" i="7"/>
  <c r="U54" i="7"/>
  <c r="U55"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D54" i="7"/>
  <c r="E54" i="7"/>
  <c r="F54" i="7"/>
  <c r="G54" i="7"/>
  <c r="H54" i="7"/>
  <c r="I54" i="7"/>
  <c r="D55" i="7"/>
  <c r="E55" i="7"/>
  <c r="F55" i="7"/>
  <c r="G55" i="7"/>
  <c r="H55" i="7"/>
  <c r="I55" i="7"/>
  <c r="D56" i="7"/>
  <c r="E56" i="7"/>
  <c r="F56" i="7"/>
  <c r="G56" i="7"/>
  <c r="H56" i="7"/>
  <c r="I56" i="7"/>
  <c r="D57" i="7"/>
  <c r="E57" i="7"/>
  <c r="F57" i="7"/>
  <c r="G57" i="7"/>
  <c r="H57" i="7"/>
  <c r="I57" i="7"/>
  <c r="D58" i="7"/>
  <c r="E58" i="7"/>
  <c r="F58" i="7"/>
  <c r="G58" i="7"/>
  <c r="H58" i="7"/>
  <c r="I58" i="7"/>
  <c r="D59" i="7"/>
  <c r="E59" i="7"/>
  <c r="F59" i="7"/>
  <c r="G59" i="7"/>
  <c r="H59" i="7"/>
  <c r="I59" i="7"/>
  <c r="D60" i="7"/>
  <c r="E60" i="7"/>
  <c r="F60" i="7"/>
  <c r="G60" i="7"/>
  <c r="H60" i="7"/>
  <c r="I60" i="7"/>
  <c r="D61" i="7"/>
  <c r="E61" i="7"/>
  <c r="F61" i="7"/>
  <c r="G61" i="7"/>
  <c r="H61" i="7"/>
  <c r="I61" i="7"/>
  <c r="D62" i="7"/>
  <c r="E62" i="7"/>
  <c r="F62" i="7"/>
  <c r="G62" i="7"/>
  <c r="H62" i="7"/>
  <c r="I62" i="7"/>
  <c r="D63" i="7"/>
  <c r="E63" i="7"/>
  <c r="F63" i="7"/>
  <c r="G63" i="7"/>
  <c r="H63" i="7"/>
  <c r="I63" i="7"/>
  <c r="D64" i="7"/>
  <c r="E64" i="7"/>
  <c r="F64" i="7"/>
  <c r="G64" i="7"/>
  <c r="H64" i="7"/>
  <c r="I64" i="7"/>
  <c r="D65" i="7"/>
  <c r="E65" i="7"/>
  <c r="F65" i="7"/>
  <c r="G65" i="7"/>
  <c r="H65" i="7"/>
  <c r="I65" i="7"/>
  <c r="D66" i="7"/>
  <c r="E66" i="7"/>
  <c r="F66" i="7"/>
  <c r="G66" i="7"/>
  <c r="H66" i="7"/>
  <c r="I66" i="7"/>
  <c r="D67" i="7"/>
  <c r="E67" i="7"/>
  <c r="F67" i="7"/>
  <c r="G67" i="7"/>
  <c r="H67" i="7"/>
  <c r="I67" i="7"/>
  <c r="D68" i="7"/>
  <c r="E68" i="7"/>
  <c r="F68" i="7"/>
  <c r="G68" i="7"/>
  <c r="H68" i="7"/>
  <c r="I68" i="7"/>
  <c r="D69" i="7"/>
  <c r="E69" i="7"/>
  <c r="F69" i="7"/>
  <c r="G69" i="7"/>
  <c r="H69" i="7"/>
  <c r="I69" i="7"/>
  <c r="D70" i="7"/>
  <c r="E70" i="7"/>
  <c r="F70" i="7"/>
  <c r="G70" i="7"/>
  <c r="H70" i="7"/>
  <c r="I70" i="7"/>
  <c r="D71" i="7"/>
  <c r="E71" i="7"/>
  <c r="F71" i="7"/>
  <c r="G71" i="7"/>
  <c r="H71" i="7"/>
  <c r="I71" i="7"/>
  <c r="D72" i="7"/>
  <c r="E72" i="7"/>
  <c r="F72" i="7"/>
  <c r="G72" i="7"/>
  <c r="H72" i="7"/>
  <c r="I72" i="7"/>
  <c r="D73" i="7"/>
  <c r="E73" i="7"/>
  <c r="F73" i="7"/>
  <c r="G73" i="7"/>
  <c r="H73" i="7"/>
  <c r="I73" i="7"/>
  <c r="D74" i="7"/>
  <c r="E74" i="7"/>
  <c r="F74" i="7"/>
  <c r="G74" i="7"/>
  <c r="H74" i="7"/>
  <c r="I74" i="7"/>
  <c r="D75" i="7"/>
  <c r="E75" i="7"/>
  <c r="F75" i="7"/>
  <c r="G75" i="7"/>
  <c r="H75" i="7"/>
  <c r="I75" i="7"/>
  <c r="D76" i="7"/>
  <c r="E76" i="7"/>
  <c r="F76" i="7"/>
  <c r="G76" i="7"/>
  <c r="H76" i="7"/>
  <c r="I76" i="7"/>
  <c r="D77" i="7"/>
  <c r="E77" i="7"/>
  <c r="F77" i="7"/>
  <c r="G77" i="7"/>
  <c r="H77" i="7"/>
  <c r="I77" i="7"/>
  <c r="D78" i="7"/>
  <c r="E78" i="7"/>
  <c r="F78" i="7"/>
  <c r="G78" i="7"/>
  <c r="H78" i="7"/>
  <c r="I78" i="7"/>
  <c r="D79" i="7"/>
  <c r="E79" i="7"/>
  <c r="F79" i="7"/>
  <c r="G79" i="7"/>
  <c r="H79" i="7"/>
  <c r="I79" i="7"/>
  <c r="D80" i="7"/>
  <c r="E80" i="7"/>
  <c r="F80" i="7"/>
  <c r="G80" i="7"/>
  <c r="H80" i="7"/>
  <c r="I80" i="7"/>
  <c r="D81" i="7"/>
  <c r="E81" i="7"/>
  <c r="F81" i="7"/>
  <c r="G81" i="7"/>
  <c r="H81" i="7"/>
  <c r="I81" i="7"/>
  <c r="D82" i="7"/>
  <c r="E82" i="7"/>
  <c r="F82" i="7"/>
  <c r="G82" i="7"/>
  <c r="H82" i="7"/>
  <c r="I82" i="7"/>
  <c r="D83" i="7"/>
  <c r="E83" i="7"/>
  <c r="F83" i="7"/>
  <c r="G83" i="7"/>
  <c r="H83" i="7"/>
  <c r="I83" i="7"/>
  <c r="D84" i="7"/>
  <c r="E84" i="7"/>
  <c r="F84" i="7"/>
  <c r="G84" i="7"/>
  <c r="H84" i="7"/>
  <c r="I84" i="7"/>
  <c r="D85" i="7"/>
  <c r="E85" i="7"/>
  <c r="F85" i="7"/>
  <c r="G85" i="7"/>
  <c r="H85" i="7"/>
  <c r="I85" i="7"/>
  <c r="D86" i="7"/>
  <c r="E86" i="7"/>
  <c r="F86" i="7"/>
  <c r="G86" i="7"/>
  <c r="H86" i="7"/>
  <c r="I86" i="7"/>
  <c r="D87" i="7"/>
  <c r="E87" i="7"/>
  <c r="F87" i="7"/>
  <c r="G87" i="7"/>
  <c r="H87" i="7"/>
  <c r="I87" i="7"/>
  <c r="AC53" i="7"/>
  <c r="V53" i="7"/>
  <c r="U53" i="7"/>
  <c r="I53" i="7"/>
  <c r="H53" i="7"/>
  <c r="G53" i="7"/>
  <c r="F53" i="7"/>
  <c r="E53" i="7"/>
  <c r="D53" i="7"/>
  <c r="A13" i="12" l="1"/>
  <c r="A19" i="12" s="1"/>
  <c r="A25" i="12" s="1"/>
  <c r="A31" i="12" s="1"/>
  <c r="A37" i="12" s="1"/>
  <c r="A43" i="12" s="1"/>
  <c r="A49" i="12" s="1"/>
  <c r="A55" i="12" s="1"/>
  <c r="A61" i="12" s="1"/>
  <c r="A67" i="12" s="1"/>
  <c r="A73" i="12" s="1"/>
  <c r="A79" i="12" s="1"/>
  <c r="A85" i="12" s="1"/>
  <c r="A91" i="12" s="1"/>
  <c r="A97" i="12" s="1"/>
  <c r="A103" i="12" s="1"/>
  <c r="A109" i="12" s="1"/>
  <c r="A115" i="12" s="1"/>
  <c r="A121" i="12" s="1"/>
  <c r="A127" i="12" s="1"/>
  <c r="A133" i="12" s="1"/>
  <c r="A139" i="12" s="1"/>
  <c r="A145" i="12" s="1"/>
  <c r="A151" i="12" s="1"/>
  <c r="A157" i="12" s="1"/>
  <c r="A163" i="12" s="1"/>
  <c r="A169" i="12" s="1"/>
  <c r="A175" i="12" s="1"/>
  <c r="A181" i="12" s="1"/>
  <c r="A187" i="12" s="1"/>
  <c r="B10" i="12"/>
  <c r="E7" i="12"/>
  <c r="D7" i="12"/>
  <c r="B7" i="12"/>
  <c r="D187" i="12"/>
  <c r="A193" i="12" l="1"/>
  <c r="A199" i="12" s="1"/>
  <c r="A205" i="12" s="1"/>
  <c r="A211" i="12" s="1"/>
  <c r="A223" i="12" s="1"/>
  <c r="A229" i="12" s="1"/>
  <c r="A235" i="12" s="1"/>
  <c r="A241" i="12" s="1"/>
  <c r="A247" i="12" s="1"/>
  <c r="A253" i="12" s="1"/>
  <c r="A259" i="12" s="1"/>
  <c r="A265" i="12" s="1"/>
  <c r="A271" i="12" s="1"/>
  <c r="A277" i="12" s="1"/>
  <c r="A283" i="12" s="1"/>
  <c r="A289" i="12" s="1"/>
  <c r="A295" i="12" s="1"/>
  <c r="A301" i="12" s="1"/>
  <c r="A307" i="12" s="1"/>
  <c r="A313" i="12" s="1"/>
  <c r="A319" i="12" s="1"/>
  <c r="A325" i="12" s="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50"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8" i="1"/>
  <c r="X8" i="1"/>
  <c r="D73" i="12"/>
  <c r="B154" i="12"/>
  <c r="B94" i="12"/>
  <c r="B67" i="12"/>
  <c r="E151" i="12"/>
  <c r="B184" i="12"/>
  <c r="B166" i="12"/>
  <c r="B133" i="12"/>
  <c r="E67" i="12"/>
  <c r="E217" i="12"/>
  <c r="B163" i="12"/>
  <c r="E163" i="12"/>
  <c r="B61" i="12"/>
  <c r="D85" i="12"/>
  <c r="D115" i="12"/>
  <c r="D49" i="12"/>
  <c r="B16" i="12"/>
  <c r="E133" i="12"/>
  <c r="B172" i="12"/>
  <c r="E175" i="12"/>
  <c r="B136" i="12"/>
  <c r="B34" i="12"/>
  <c r="B175" i="12"/>
  <c r="B148" i="12"/>
  <c r="B82" i="12"/>
  <c r="D91" i="12"/>
  <c r="E103" i="12"/>
  <c r="B46" i="12"/>
  <c r="E139" i="12"/>
  <c r="B85" i="12"/>
  <c r="B28" i="12"/>
  <c r="B151" i="12"/>
  <c r="E187" i="12"/>
  <c r="D55" i="12"/>
  <c r="D157" i="12"/>
  <c r="D169" i="12"/>
  <c r="D109" i="12"/>
  <c r="B112" i="12"/>
  <c r="E49" i="12"/>
  <c r="E55" i="12"/>
  <c r="B121" i="12"/>
  <c r="E19" i="12"/>
  <c r="B160" i="12"/>
  <c r="B115" i="12"/>
  <c r="E25" i="12"/>
  <c r="E145" i="12"/>
  <c r="D37" i="12"/>
  <c r="B88" i="12"/>
  <c r="B49" i="12"/>
  <c r="D151" i="12"/>
  <c r="B97" i="12"/>
  <c r="B127" i="12"/>
  <c r="B178" i="12"/>
  <c r="B109" i="12"/>
  <c r="E61" i="12"/>
  <c r="E97" i="12"/>
  <c r="B106" i="12"/>
  <c r="B157" i="12"/>
  <c r="B52" i="12"/>
  <c r="B220" i="12"/>
  <c r="E121" i="12"/>
  <c r="B142" i="12"/>
  <c r="B187" i="12"/>
  <c r="B58" i="12"/>
  <c r="B217" i="12"/>
  <c r="D103" i="12"/>
  <c r="D67" i="12"/>
  <c r="B103" i="12"/>
  <c r="D163" i="12"/>
  <c r="B25" i="12"/>
  <c r="B145" i="12"/>
  <c r="B31" i="12"/>
  <c r="E13" i="12"/>
  <c r="D97" i="12"/>
  <c r="B325" i="12"/>
  <c r="B76" i="12"/>
  <c r="B22" i="12"/>
  <c r="E79" i="12"/>
  <c r="D19" i="12"/>
  <c r="B64" i="12"/>
  <c r="B139" i="12"/>
  <c r="B70" i="12"/>
  <c r="B130" i="12"/>
  <c r="E127" i="12"/>
  <c r="D127" i="12"/>
  <c r="B181" i="12"/>
  <c r="D181" i="12"/>
  <c r="E169" i="12"/>
  <c r="B37" i="12"/>
  <c r="B79" i="12"/>
  <c r="B118" i="12"/>
  <c r="D121" i="12"/>
  <c r="B190" i="12"/>
  <c r="E157" i="12"/>
  <c r="E109" i="12"/>
  <c r="E91" i="12"/>
  <c r="B40" i="12"/>
  <c r="D31" i="12"/>
  <c r="D13" i="12"/>
  <c r="E37" i="12"/>
  <c r="B169" i="12"/>
  <c r="B73" i="12"/>
  <c r="B13" i="12"/>
  <c r="B91" i="12"/>
  <c r="D145" i="12"/>
  <c r="D175" i="12"/>
  <c r="E181" i="12"/>
  <c r="B124" i="12"/>
  <c r="D25" i="12"/>
  <c r="B19" i="12"/>
  <c r="D43" i="12"/>
  <c r="D133" i="12"/>
  <c r="E85" i="12"/>
  <c r="E115" i="12"/>
  <c r="D139" i="12"/>
  <c r="E73" i="12"/>
  <c r="B43" i="12"/>
  <c r="B55" i="12"/>
  <c r="D79" i="12"/>
  <c r="D217" i="12"/>
  <c r="E31" i="12"/>
  <c r="E43" i="12"/>
  <c r="D61" i="12"/>
  <c r="B100" i="12"/>
  <c r="A331" i="12" l="1"/>
  <c r="I48" i="7"/>
  <c r="H48" i="7"/>
  <c r="G48" i="7"/>
  <c r="F48" i="7"/>
  <c r="E48" i="7"/>
  <c r="Y47" i="10"/>
  <c r="AA47" i="10"/>
  <c r="R47" i="10"/>
  <c r="K47" i="10"/>
  <c r="E47" i="10"/>
  <c r="D47" i="10"/>
  <c r="E235" i="12"/>
  <c r="E205" i="12"/>
  <c r="B322" i="12"/>
  <c r="B226" i="12"/>
  <c r="D211" i="12"/>
  <c r="B277" i="12"/>
  <c r="E289" i="12"/>
  <c r="E229" i="12"/>
  <c r="B253" i="12"/>
  <c r="E223" i="12"/>
  <c r="E277" i="12"/>
  <c r="B259" i="12"/>
  <c r="B289" i="12"/>
  <c r="B211" i="12"/>
  <c r="D241" i="12"/>
  <c r="E295" i="12"/>
  <c r="B280" i="12"/>
  <c r="B232" i="12"/>
  <c r="D289" i="12"/>
  <c r="B244" i="12"/>
  <c r="D325" i="12"/>
  <c r="D229" i="12"/>
  <c r="D193" i="12"/>
  <c r="D301" i="12"/>
  <c r="B319" i="12"/>
  <c r="E307" i="12"/>
  <c r="B229" i="12"/>
  <c r="B316" i="12"/>
  <c r="E247" i="12"/>
  <c r="B295" i="12"/>
  <c r="D259" i="12"/>
  <c r="E271" i="12"/>
  <c r="E211" i="12"/>
  <c r="B286" i="12"/>
  <c r="D307" i="12"/>
  <c r="E253" i="12"/>
  <c r="B274" i="12"/>
  <c r="D295" i="12"/>
  <c r="B247" i="12"/>
  <c r="B262" i="12"/>
  <c r="E193" i="12"/>
  <c r="B301" i="12"/>
  <c r="D253" i="12"/>
  <c r="B292" i="12"/>
  <c r="B271" i="12"/>
  <c r="B235" i="12"/>
  <c r="B202" i="12"/>
  <c r="D319" i="12"/>
  <c r="B304" i="12"/>
  <c r="B310" i="12"/>
  <c r="D199" i="12"/>
  <c r="E199" i="12"/>
  <c r="E313" i="12"/>
  <c r="E325" i="12"/>
  <c r="B307" i="12"/>
  <c r="B298" i="12"/>
  <c r="B268" i="12"/>
  <c r="B250" i="12"/>
  <c r="B283" i="12"/>
  <c r="D223" i="12"/>
  <c r="B256" i="12"/>
  <c r="B238" i="12"/>
  <c r="B196" i="12"/>
  <c r="D277" i="12"/>
  <c r="B223" i="12"/>
  <c r="E259" i="12"/>
  <c r="D247" i="12"/>
  <c r="B265" i="12"/>
  <c r="B313" i="12"/>
  <c r="E283" i="12"/>
  <c r="E265" i="12"/>
  <c r="D265" i="12"/>
  <c r="B193" i="12"/>
  <c r="D235" i="12"/>
  <c r="E301" i="12"/>
  <c r="D283" i="12"/>
  <c r="B328" i="12"/>
  <c r="E241" i="12"/>
  <c r="B214" i="12"/>
  <c r="E319" i="12"/>
  <c r="B205" i="12"/>
  <c r="B241" i="12"/>
  <c r="D205" i="12"/>
  <c r="B199" i="12"/>
  <c r="D313" i="12"/>
  <c r="D271" i="12"/>
  <c r="B208" i="12"/>
  <c r="A337" i="12" l="1"/>
  <c r="D331" i="12"/>
  <c r="B331" i="12"/>
  <c r="B334" i="12"/>
  <c r="E331" i="12"/>
  <c r="A343" i="12" l="1"/>
  <c r="C51" i="1"/>
  <c r="D51" i="1"/>
  <c r="E51" i="1"/>
  <c r="F51" i="1"/>
  <c r="G51" i="1"/>
  <c r="H51" i="1"/>
  <c r="I51" i="1"/>
  <c r="J51" i="1"/>
  <c r="K51" i="1"/>
  <c r="L51" i="1"/>
  <c r="M51" i="1"/>
  <c r="N51" i="1"/>
  <c r="O51" i="1"/>
  <c r="P51" i="1"/>
  <c r="Q51" i="1"/>
  <c r="R51" i="1"/>
  <c r="S51" i="1"/>
  <c r="T51" i="1"/>
  <c r="U51" i="1"/>
  <c r="V51" i="1"/>
  <c r="X51" i="1"/>
  <c r="Y51" i="1"/>
  <c r="Z51" i="1"/>
  <c r="AA51" i="1"/>
  <c r="AC51" i="1"/>
  <c r="AD51" i="1"/>
  <c r="AE51" i="1"/>
  <c r="AF51" i="1"/>
  <c r="AG51" i="1"/>
  <c r="AH51" i="1"/>
  <c r="C52" i="1"/>
  <c r="D52" i="1"/>
  <c r="E52" i="1"/>
  <c r="F52" i="1"/>
  <c r="G52" i="1"/>
  <c r="H52" i="1"/>
  <c r="I52" i="1"/>
  <c r="J52" i="1"/>
  <c r="K52" i="1"/>
  <c r="L52" i="1"/>
  <c r="M52" i="1"/>
  <c r="N52" i="1"/>
  <c r="O52" i="1"/>
  <c r="P52" i="1"/>
  <c r="Q52" i="1"/>
  <c r="R52" i="1"/>
  <c r="S52" i="1"/>
  <c r="T52" i="1"/>
  <c r="U52" i="1"/>
  <c r="V52" i="1"/>
  <c r="X52" i="1"/>
  <c r="Y52" i="1"/>
  <c r="Z52" i="1"/>
  <c r="AA52" i="1"/>
  <c r="AC52" i="1"/>
  <c r="AD52" i="1"/>
  <c r="AE52" i="1"/>
  <c r="AF52" i="1"/>
  <c r="AG52" i="1"/>
  <c r="AH52" i="1"/>
  <c r="C53" i="1"/>
  <c r="D53" i="1"/>
  <c r="E53" i="1"/>
  <c r="F53" i="1"/>
  <c r="G53" i="1"/>
  <c r="H53" i="1"/>
  <c r="I53" i="1"/>
  <c r="J53" i="1"/>
  <c r="K53" i="1"/>
  <c r="L53" i="1"/>
  <c r="M53" i="1"/>
  <c r="N53" i="1"/>
  <c r="O53" i="1"/>
  <c r="P53" i="1"/>
  <c r="Q53" i="1"/>
  <c r="R53" i="1"/>
  <c r="S53" i="1"/>
  <c r="T53" i="1"/>
  <c r="U53" i="1"/>
  <c r="V53" i="1"/>
  <c r="X53" i="1"/>
  <c r="Y53" i="1"/>
  <c r="Z53" i="1"/>
  <c r="AA53" i="1"/>
  <c r="AC53" i="1"/>
  <c r="AD53" i="1"/>
  <c r="AE53" i="1"/>
  <c r="AF53" i="1"/>
  <c r="AG53" i="1"/>
  <c r="AH53" i="1"/>
  <c r="C54" i="1"/>
  <c r="D54" i="1"/>
  <c r="E54" i="1"/>
  <c r="F54" i="1"/>
  <c r="G54" i="1"/>
  <c r="H54" i="1"/>
  <c r="I54" i="1"/>
  <c r="J54" i="1"/>
  <c r="K54" i="1"/>
  <c r="L54" i="1"/>
  <c r="M54" i="1"/>
  <c r="N54" i="1"/>
  <c r="O54" i="1"/>
  <c r="P54" i="1"/>
  <c r="Q54" i="1"/>
  <c r="R54" i="1"/>
  <c r="S54" i="1"/>
  <c r="T54" i="1"/>
  <c r="U54" i="1"/>
  <c r="V54" i="1"/>
  <c r="X54" i="1"/>
  <c r="Y54" i="1"/>
  <c r="Z54" i="1"/>
  <c r="AA54" i="1"/>
  <c r="AC54" i="1"/>
  <c r="AD54" i="1"/>
  <c r="AE54" i="1"/>
  <c r="AF54" i="1"/>
  <c r="AG54" i="1"/>
  <c r="AH54" i="1"/>
  <c r="C55" i="1"/>
  <c r="D55" i="1"/>
  <c r="E55" i="1"/>
  <c r="F55" i="1"/>
  <c r="G55" i="1"/>
  <c r="H55" i="1"/>
  <c r="I55" i="1"/>
  <c r="J55" i="1"/>
  <c r="K55" i="1"/>
  <c r="L55" i="1"/>
  <c r="M55" i="1"/>
  <c r="N55" i="1"/>
  <c r="O55" i="1"/>
  <c r="P55" i="1"/>
  <c r="Q55" i="1"/>
  <c r="R55" i="1"/>
  <c r="S55" i="1"/>
  <c r="T55" i="1"/>
  <c r="U55" i="1"/>
  <c r="V55" i="1"/>
  <c r="X55" i="1"/>
  <c r="Y55" i="1"/>
  <c r="Z55" i="1"/>
  <c r="AA55" i="1"/>
  <c r="AC55" i="1"/>
  <c r="AD55" i="1"/>
  <c r="AE55" i="1"/>
  <c r="AF55" i="1"/>
  <c r="AG55" i="1"/>
  <c r="AH55" i="1"/>
  <c r="C56" i="1"/>
  <c r="D56" i="1"/>
  <c r="E56" i="1"/>
  <c r="F56" i="1"/>
  <c r="G56" i="1"/>
  <c r="H56" i="1"/>
  <c r="I56" i="1"/>
  <c r="J56" i="1"/>
  <c r="K56" i="1"/>
  <c r="L56" i="1"/>
  <c r="M56" i="1"/>
  <c r="N56" i="1"/>
  <c r="O56" i="1"/>
  <c r="P56" i="1"/>
  <c r="Q56" i="1"/>
  <c r="R56" i="1"/>
  <c r="S56" i="1"/>
  <c r="T56" i="1"/>
  <c r="U56" i="1"/>
  <c r="V56" i="1"/>
  <c r="X56" i="1"/>
  <c r="Y56" i="1"/>
  <c r="Z56" i="1"/>
  <c r="AA56" i="1"/>
  <c r="AC56" i="1"/>
  <c r="AD56" i="1"/>
  <c r="AE56" i="1"/>
  <c r="AF56" i="1"/>
  <c r="AG56" i="1"/>
  <c r="AH56" i="1"/>
  <c r="C57" i="1"/>
  <c r="D57" i="1"/>
  <c r="E57" i="1"/>
  <c r="F57" i="1"/>
  <c r="G57" i="1"/>
  <c r="H57" i="1"/>
  <c r="I57" i="1"/>
  <c r="J57" i="1"/>
  <c r="K57" i="1"/>
  <c r="L57" i="1"/>
  <c r="M57" i="1"/>
  <c r="N57" i="1"/>
  <c r="O57" i="1"/>
  <c r="P57" i="1"/>
  <c r="Q57" i="1"/>
  <c r="R57" i="1"/>
  <c r="S57" i="1"/>
  <c r="T57" i="1"/>
  <c r="U57" i="1"/>
  <c r="V57" i="1"/>
  <c r="X57" i="1"/>
  <c r="Y57" i="1"/>
  <c r="Z57" i="1"/>
  <c r="AA57" i="1"/>
  <c r="AC57" i="1"/>
  <c r="AD57" i="1"/>
  <c r="AE57" i="1"/>
  <c r="AF57" i="1"/>
  <c r="AG57" i="1"/>
  <c r="AH57" i="1"/>
  <c r="C58" i="1"/>
  <c r="D58" i="1"/>
  <c r="E58" i="1"/>
  <c r="F58" i="1"/>
  <c r="G58" i="1"/>
  <c r="H58" i="1"/>
  <c r="I58" i="1"/>
  <c r="J58" i="1"/>
  <c r="K58" i="1"/>
  <c r="L58" i="1"/>
  <c r="M58" i="1"/>
  <c r="N58" i="1"/>
  <c r="O58" i="1"/>
  <c r="P58" i="1"/>
  <c r="Q58" i="1"/>
  <c r="R58" i="1"/>
  <c r="S58" i="1"/>
  <c r="T58" i="1"/>
  <c r="U58" i="1"/>
  <c r="V58" i="1"/>
  <c r="X58" i="1"/>
  <c r="Y58" i="1"/>
  <c r="Z58" i="1"/>
  <c r="AA58" i="1"/>
  <c r="AC58" i="1"/>
  <c r="AD58" i="1"/>
  <c r="AE58" i="1"/>
  <c r="AF58" i="1"/>
  <c r="AG58" i="1"/>
  <c r="AH58" i="1"/>
  <c r="C59" i="1"/>
  <c r="D59" i="1"/>
  <c r="E59" i="1"/>
  <c r="F59" i="1"/>
  <c r="G59" i="1"/>
  <c r="H59" i="1"/>
  <c r="I59" i="1"/>
  <c r="J59" i="1"/>
  <c r="K59" i="1"/>
  <c r="L59" i="1"/>
  <c r="M59" i="1"/>
  <c r="N59" i="1"/>
  <c r="O59" i="1"/>
  <c r="P59" i="1"/>
  <c r="Q59" i="1"/>
  <c r="R59" i="1"/>
  <c r="S59" i="1"/>
  <c r="T59" i="1"/>
  <c r="U59" i="1"/>
  <c r="V59" i="1"/>
  <c r="X59" i="1"/>
  <c r="Y59" i="1"/>
  <c r="Z59" i="1"/>
  <c r="AA59" i="1"/>
  <c r="AC59" i="1"/>
  <c r="AD59" i="1"/>
  <c r="AE59" i="1"/>
  <c r="AF59" i="1"/>
  <c r="AG59" i="1"/>
  <c r="AH59" i="1"/>
  <c r="C60" i="1"/>
  <c r="D60" i="1"/>
  <c r="E60" i="1"/>
  <c r="F60" i="1"/>
  <c r="G60" i="1"/>
  <c r="H60" i="1"/>
  <c r="I60" i="1"/>
  <c r="J60" i="1"/>
  <c r="K60" i="1"/>
  <c r="L60" i="1"/>
  <c r="M60" i="1"/>
  <c r="N60" i="1"/>
  <c r="O60" i="1"/>
  <c r="P60" i="1"/>
  <c r="Q60" i="1"/>
  <c r="R60" i="1"/>
  <c r="S60" i="1"/>
  <c r="T60" i="1"/>
  <c r="U60" i="1"/>
  <c r="V60" i="1"/>
  <c r="X60" i="1"/>
  <c r="Y60" i="1"/>
  <c r="Z60" i="1"/>
  <c r="AA60" i="1"/>
  <c r="AC60" i="1"/>
  <c r="AD60" i="1"/>
  <c r="AE60" i="1"/>
  <c r="AF60" i="1"/>
  <c r="AG60" i="1"/>
  <c r="AH60" i="1"/>
  <c r="C61" i="1"/>
  <c r="D61" i="1"/>
  <c r="E61" i="1"/>
  <c r="F61" i="1"/>
  <c r="G61" i="1"/>
  <c r="H61" i="1"/>
  <c r="I61" i="1"/>
  <c r="J61" i="1"/>
  <c r="K61" i="1"/>
  <c r="L61" i="1"/>
  <c r="M61" i="1"/>
  <c r="N61" i="1"/>
  <c r="O61" i="1"/>
  <c r="P61" i="1"/>
  <c r="Q61" i="1"/>
  <c r="R61" i="1"/>
  <c r="S61" i="1"/>
  <c r="T61" i="1"/>
  <c r="U61" i="1"/>
  <c r="V61" i="1"/>
  <c r="X61" i="1"/>
  <c r="Y61" i="1"/>
  <c r="Z61" i="1"/>
  <c r="AA61" i="1"/>
  <c r="AC61" i="1"/>
  <c r="AD61" i="1"/>
  <c r="AE61" i="1"/>
  <c r="AF61" i="1"/>
  <c r="AG61" i="1"/>
  <c r="AH61" i="1"/>
  <c r="C62" i="1"/>
  <c r="D62" i="1"/>
  <c r="E62" i="1"/>
  <c r="F62" i="1"/>
  <c r="G62" i="1"/>
  <c r="H62" i="1"/>
  <c r="I62" i="1"/>
  <c r="J62" i="1"/>
  <c r="K62" i="1"/>
  <c r="L62" i="1"/>
  <c r="M62" i="1"/>
  <c r="N62" i="1"/>
  <c r="O62" i="1"/>
  <c r="P62" i="1"/>
  <c r="Q62" i="1"/>
  <c r="R62" i="1"/>
  <c r="S62" i="1"/>
  <c r="T62" i="1"/>
  <c r="U62" i="1"/>
  <c r="V62" i="1"/>
  <c r="X62" i="1"/>
  <c r="Y62" i="1"/>
  <c r="Z62" i="1"/>
  <c r="AA62" i="1"/>
  <c r="AC62" i="1"/>
  <c r="AD62" i="1"/>
  <c r="AE62" i="1"/>
  <c r="AF62" i="1"/>
  <c r="AG62" i="1"/>
  <c r="AH62" i="1"/>
  <c r="C63" i="1"/>
  <c r="D63" i="1"/>
  <c r="E63" i="1"/>
  <c r="F63" i="1"/>
  <c r="G63" i="1"/>
  <c r="H63" i="1"/>
  <c r="I63" i="1"/>
  <c r="J63" i="1"/>
  <c r="K63" i="1"/>
  <c r="L63" i="1"/>
  <c r="M63" i="1"/>
  <c r="N63" i="1"/>
  <c r="O63" i="1"/>
  <c r="P63" i="1"/>
  <c r="Q63" i="1"/>
  <c r="R63" i="1"/>
  <c r="S63" i="1"/>
  <c r="T63" i="1"/>
  <c r="U63" i="1"/>
  <c r="V63" i="1"/>
  <c r="X63" i="1"/>
  <c r="Y63" i="1"/>
  <c r="Z63" i="1"/>
  <c r="AA63" i="1"/>
  <c r="AC63" i="1"/>
  <c r="AD63" i="1"/>
  <c r="AE63" i="1"/>
  <c r="AF63" i="1"/>
  <c r="AG63" i="1"/>
  <c r="AH63" i="1"/>
  <c r="C64" i="1"/>
  <c r="D64" i="1"/>
  <c r="E64" i="1"/>
  <c r="F64" i="1"/>
  <c r="G64" i="1"/>
  <c r="H64" i="1"/>
  <c r="I64" i="1"/>
  <c r="J64" i="1"/>
  <c r="K64" i="1"/>
  <c r="L64" i="1"/>
  <c r="M64" i="1"/>
  <c r="N64" i="1"/>
  <c r="O64" i="1"/>
  <c r="P64" i="1"/>
  <c r="Q64" i="1"/>
  <c r="R64" i="1"/>
  <c r="S64" i="1"/>
  <c r="T64" i="1"/>
  <c r="U64" i="1"/>
  <c r="V64" i="1"/>
  <c r="X64" i="1"/>
  <c r="Y64" i="1"/>
  <c r="Z64" i="1"/>
  <c r="AA64" i="1"/>
  <c r="AC64" i="1"/>
  <c r="AD64" i="1"/>
  <c r="AE64" i="1"/>
  <c r="AF64" i="1"/>
  <c r="AG64" i="1"/>
  <c r="AH64" i="1"/>
  <c r="C65" i="1"/>
  <c r="D65" i="1"/>
  <c r="E65" i="1"/>
  <c r="F65" i="1"/>
  <c r="G65" i="1"/>
  <c r="H65" i="1"/>
  <c r="I65" i="1"/>
  <c r="J65" i="1"/>
  <c r="K65" i="1"/>
  <c r="L65" i="1"/>
  <c r="M65" i="1"/>
  <c r="N65" i="1"/>
  <c r="O65" i="1"/>
  <c r="P65" i="1"/>
  <c r="Q65" i="1"/>
  <c r="R65" i="1"/>
  <c r="S65" i="1"/>
  <c r="T65" i="1"/>
  <c r="U65" i="1"/>
  <c r="V65" i="1"/>
  <c r="X65" i="1"/>
  <c r="Y65" i="1"/>
  <c r="Z65" i="1"/>
  <c r="AA65" i="1"/>
  <c r="AC65" i="1"/>
  <c r="AD65" i="1"/>
  <c r="AE65" i="1"/>
  <c r="AF65" i="1"/>
  <c r="AG65" i="1"/>
  <c r="AH65" i="1"/>
  <c r="C66" i="1"/>
  <c r="D66" i="1"/>
  <c r="E66" i="1"/>
  <c r="F66" i="1"/>
  <c r="G66" i="1"/>
  <c r="H66" i="1"/>
  <c r="I66" i="1"/>
  <c r="J66" i="1"/>
  <c r="K66" i="1"/>
  <c r="L66" i="1"/>
  <c r="M66" i="1"/>
  <c r="N66" i="1"/>
  <c r="O66" i="1"/>
  <c r="P66" i="1"/>
  <c r="Q66" i="1"/>
  <c r="R66" i="1"/>
  <c r="S66" i="1"/>
  <c r="T66" i="1"/>
  <c r="U66" i="1"/>
  <c r="V66" i="1"/>
  <c r="X66" i="1"/>
  <c r="Y66" i="1"/>
  <c r="Z66" i="1"/>
  <c r="AA66" i="1"/>
  <c r="AC66" i="1"/>
  <c r="AD66" i="1"/>
  <c r="AE66" i="1"/>
  <c r="AF66" i="1"/>
  <c r="AG66" i="1"/>
  <c r="AH66" i="1"/>
  <c r="C67" i="1"/>
  <c r="D67" i="1"/>
  <c r="E67" i="1"/>
  <c r="F67" i="1"/>
  <c r="G67" i="1"/>
  <c r="H67" i="1"/>
  <c r="I67" i="1"/>
  <c r="J67" i="1"/>
  <c r="K67" i="1"/>
  <c r="L67" i="1"/>
  <c r="W67" i="1" s="1"/>
  <c r="M67" i="1"/>
  <c r="N67" i="1"/>
  <c r="O67" i="1"/>
  <c r="P67" i="1"/>
  <c r="Q67" i="1"/>
  <c r="R67" i="1"/>
  <c r="S67" i="1"/>
  <c r="T67" i="1"/>
  <c r="U67" i="1"/>
  <c r="V67" i="1"/>
  <c r="X67" i="1"/>
  <c r="Y67" i="1"/>
  <c r="Z67" i="1"/>
  <c r="AA67" i="1"/>
  <c r="AC67" i="1"/>
  <c r="AD67" i="1"/>
  <c r="AE67" i="1"/>
  <c r="AF67" i="1"/>
  <c r="AG67" i="1"/>
  <c r="AH67" i="1"/>
  <c r="C68" i="1"/>
  <c r="D68" i="1"/>
  <c r="E68" i="1"/>
  <c r="F68" i="1"/>
  <c r="G68" i="1"/>
  <c r="H68" i="1"/>
  <c r="I68" i="1"/>
  <c r="J68" i="1"/>
  <c r="K68" i="1"/>
  <c r="L68" i="1"/>
  <c r="M68" i="1"/>
  <c r="N68" i="1"/>
  <c r="O68" i="1"/>
  <c r="P68" i="1"/>
  <c r="Q68" i="1"/>
  <c r="R68" i="1"/>
  <c r="S68" i="1"/>
  <c r="T68" i="1"/>
  <c r="U68" i="1"/>
  <c r="V68" i="1"/>
  <c r="X68" i="1"/>
  <c r="Y68" i="1"/>
  <c r="Z68" i="1"/>
  <c r="AA68" i="1"/>
  <c r="AC68" i="1"/>
  <c r="AD68" i="1"/>
  <c r="AE68" i="1"/>
  <c r="AF68" i="1"/>
  <c r="AG68" i="1"/>
  <c r="AH68" i="1"/>
  <c r="C69" i="1"/>
  <c r="D69" i="1"/>
  <c r="E69" i="1"/>
  <c r="F69" i="1"/>
  <c r="G69" i="1"/>
  <c r="H69" i="1"/>
  <c r="I69" i="1"/>
  <c r="J69" i="1"/>
  <c r="K69" i="1"/>
  <c r="L69" i="1"/>
  <c r="M69" i="1"/>
  <c r="N69" i="1"/>
  <c r="O69" i="1"/>
  <c r="P69" i="1"/>
  <c r="Q69" i="1"/>
  <c r="R69" i="1"/>
  <c r="S69" i="1"/>
  <c r="T69" i="1"/>
  <c r="U69" i="1"/>
  <c r="V69" i="1"/>
  <c r="X69" i="1"/>
  <c r="Y69" i="1"/>
  <c r="Z69" i="1"/>
  <c r="AA69" i="1"/>
  <c r="AC69" i="1"/>
  <c r="AD69" i="1"/>
  <c r="AE69" i="1"/>
  <c r="AF69" i="1"/>
  <c r="AG69" i="1"/>
  <c r="AH69" i="1"/>
  <c r="C70" i="1"/>
  <c r="D70" i="1"/>
  <c r="E70" i="1"/>
  <c r="F70" i="1"/>
  <c r="G70" i="1"/>
  <c r="H70" i="1"/>
  <c r="I70" i="1"/>
  <c r="J70" i="1"/>
  <c r="K70" i="1"/>
  <c r="L70" i="1"/>
  <c r="M70" i="1"/>
  <c r="N70" i="1"/>
  <c r="O70" i="1"/>
  <c r="P70" i="1"/>
  <c r="Q70" i="1"/>
  <c r="R70" i="1"/>
  <c r="S70" i="1"/>
  <c r="T70" i="1"/>
  <c r="U70" i="1"/>
  <c r="V70" i="1"/>
  <c r="X70" i="1"/>
  <c r="Y70" i="1"/>
  <c r="Z70" i="1"/>
  <c r="AA70" i="1"/>
  <c r="AC70" i="1"/>
  <c r="AD70" i="1"/>
  <c r="AE70" i="1"/>
  <c r="AF70" i="1"/>
  <c r="AG70" i="1"/>
  <c r="AH70" i="1"/>
  <c r="C71" i="1"/>
  <c r="D71" i="1"/>
  <c r="E71" i="1"/>
  <c r="F71" i="1"/>
  <c r="G71" i="1"/>
  <c r="H71" i="1"/>
  <c r="I71" i="1"/>
  <c r="J71" i="1"/>
  <c r="K71" i="1"/>
  <c r="L71" i="1"/>
  <c r="W71" i="1" s="1"/>
  <c r="M71" i="1"/>
  <c r="N71" i="1"/>
  <c r="O71" i="1"/>
  <c r="P71" i="1"/>
  <c r="Q71" i="1"/>
  <c r="R71" i="1"/>
  <c r="S71" i="1"/>
  <c r="T71" i="1"/>
  <c r="U71" i="1"/>
  <c r="V71" i="1"/>
  <c r="X71" i="1"/>
  <c r="Y71" i="1"/>
  <c r="Z71" i="1"/>
  <c r="AA71" i="1"/>
  <c r="AC71" i="1"/>
  <c r="AD71" i="1"/>
  <c r="AE71" i="1"/>
  <c r="AF71" i="1"/>
  <c r="AG71" i="1"/>
  <c r="AH71" i="1"/>
  <c r="C72" i="1"/>
  <c r="D72" i="1"/>
  <c r="E72" i="1"/>
  <c r="F72" i="1"/>
  <c r="G72" i="1"/>
  <c r="H72" i="1"/>
  <c r="I72" i="1"/>
  <c r="J72" i="1"/>
  <c r="K72" i="1"/>
  <c r="L72" i="1"/>
  <c r="M72" i="1"/>
  <c r="N72" i="1"/>
  <c r="O72" i="1"/>
  <c r="P72" i="1"/>
  <c r="Q72" i="1"/>
  <c r="R72" i="1"/>
  <c r="S72" i="1"/>
  <c r="T72" i="1"/>
  <c r="U72" i="1"/>
  <c r="V72" i="1"/>
  <c r="X72" i="1"/>
  <c r="Y72" i="1"/>
  <c r="Z72" i="1"/>
  <c r="AA72" i="1"/>
  <c r="AC72" i="1"/>
  <c r="AD72" i="1"/>
  <c r="AE72" i="1"/>
  <c r="AF72" i="1"/>
  <c r="AG72" i="1"/>
  <c r="AH72" i="1"/>
  <c r="C73" i="1"/>
  <c r="D73" i="1"/>
  <c r="E73" i="1"/>
  <c r="F73" i="1"/>
  <c r="G73" i="1"/>
  <c r="H73" i="1"/>
  <c r="I73" i="1"/>
  <c r="J73" i="1"/>
  <c r="K73" i="1"/>
  <c r="L73" i="1"/>
  <c r="M73" i="1"/>
  <c r="N73" i="1"/>
  <c r="O73" i="1"/>
  <c r="P73" i="1"/>
  <c r="Q73" i="1"/>
  <c r="R73" i="1"/>
  <c r="S73" i="1"/>
  <c r="T73" i="1"/>
  <c r="U73" i="1"/>
  <c r="V73" i="1"/>
  <c r="X73" i="1"/>
  <c r="Y73" i="1"/>
  <c r="Z73" i="1"/>
  <c r="AA73" i="1"/>
  <c r="AC73" i="1"/>
  <c r="AD73" i="1"/>
  <c r="AE73" i="1"/>
  <c r="AF73" i="1"/>
  <c r="AG73" i="1"/>
  <c r="AH73" i="1"/>
  <c r="C74" i="1"/>
  <c r="D74" i="1"/>
  <c r="E74" i="1"/>
  <c r="F74" i="1"/>
  <c r="G74" i="1"/>
  <c r="H74" i="1"/>
  <c r="I74" i="1"/>
  <c r="J74" i="1"/>
  <c r="K74" i="1"/>
  <c r="L74" i="1"/>
  <c r="M74" i="1"/>
  <c r="N74" i="1"/>
  <c r="O74" i="1"/>
  <c r="P74" i="1"/>
  <c r="Q74" i="1"/>
  <c r="R74" i="1"/>
  <c r="S74" i="1"/>
  <c r="T74" i="1"/>
  <c r="U74" i="1"/>
  <c r="V74" i="1"/>
  <c r="X74" i="1"/>
  <c r="Y74" i="1"/>
  <c r="Z74" i="1"/>
  <c r="AA74" i="1"/>
  <c r="AC74" i="1"/>
  <c r="AD74" i="1"/>
  <c r="AE74" i="1"/>
  <c r="AF74" i="1"/>
  <c r="AG74" i="1"/>
  <c r="AH74" i="1"/>
  <c r="C75" i="1"/>
  <c r="D75" i="1"/>
  <c r="E75" i="1"/>
  <c r="F75" i="1"/>
  <c r="G75" i="1"/>
  <c r="H75" i="1"/>
  <c r="I75" i="1"/>
  <c r="J75" i="1"/>
  <c r="K75" i="1"/>
  <c r="L75" i="1"/>
  <c r="W75" i="1" s="1"/>
  <c r="M75" i="1"/>
  <c r="N75" i="1"/>
  <c r="O75" i="1"/>
  <c r="P75" i="1"/>
  <c r="Q75" i="1"/>
  <c r="R75" i="1"/>
  <c r="S75" i="1"/>
  <c r="T75" i="1"/>
  <c r="U75" i="1"/>
  <c r="V75" i="1"/>
  <c r="X75" i="1"/>
  <c r="Y75" i="1"/>
  <c r="Z75" i="1"/>
  <c r="AA75" i="1"/>
  <c r="AC75" i="1"/>
  <c r="AD75" i="1"/>
  <c r="AE75" i="1"/>
  <c r="AF75" i="1"/>
  <c r="AG75" i="1"/>
  <c r="AH75" i="1"/>
  <c r="C76" i="1"/>
  <c r="D76" i="1"/>
  <c r="E76" i="1"/>
  <c r="F76" i="1"/>
  <c r="G76" i="1"/>
  <c r="H76" i="1"/>
  <c r="I76" i="1"/>
  <c r="J76" i="1"/>
  <c r="K76" i="1"/>
  <c r="L76" i="1"/>
  <c r="M76" i="1"/>
  <c r="N76" i="1"/>
  <c r="O76" i="1"/>
  <c r="P76" i="1"/>
  <c r="Q76" i="1"/>
  <c r="R76" i="1"/>
  <c r="S76" i="1"/>
  <c r="T76" i="1"/>
  <c r="U76" i="1"/>
  <c r="V76" i="1"/>
  <c r="X76" i="1"/>
  <c r="Y76" i="1"/>
  <c r="Z76" i="1"/>
  <c r="AA76" i="1"/>
  <c r="AC76" i="1"/>
  <c r="AD76" i="1"/>
  <c r="AE76" i="1"/>
  <c r="AF76" i="1"/>
  <c r="AG76" i="1"/>
  <c r="AH76" i="1"/>
  <c r="C77" i="1"/>
  <c r="D77" i="1"/>
  <c r="E77" i="1"/>
  <c r="F77" i="1"/>
  <c r="G77" i="1"/>
  <c r="H77" i="1"/>
  <c r="I77" i="1"/>
  <c r="J77" i="1"/>
  <c r="K77" i="1"/>
  <c r="L77" i="1"/>
  <c r="M77" i="1"/>
  <c r="N77" i="1"/>
  <c r="O77" i="1"/>
  <c r="P77" i="1"/>
  <c r="Q77" i="1"/>
  <c r="R77" i="1"/>
  <c r="S77" i="1"/>
  <c r="T77" i="1"/>
  <c r="U77" i="1"/>
  <c r="V77" i="1"/>
  <c r="X77" i="1"/>
  <c r="Y77" i="1"/>
  <c r="Z77" i="1"/>
  <c r="AA77" i="1"/>
  <c r="AC77" i="1"/>
  <c r="AD77" i="1"/>
  <c r="AE77" i="1"/>
  <c r="AF77" i="1"/>
  <c r="AG77" i="1"/>
  <c r="AH77" i="1"/>
  <c r="C78" i="1"/>
  <c r="D78" i="1"/>
  <c r="E78" i="1"/>
  <c r="F78" i="1"/>
  <c r="G78" i="1"/>
  <c r="H78" i="1"/>
  <c r="I78" i="1"/>
  <c r="J78" i="1"/>
  <c r="K78" i="1"/>
  <c r="L78" i="1"/>
  <c r="M78" i="1"/>
  <c r="N78" i="1"/>
  <c r="O78" i="1"/>
  <c r="P78" i="1"/>
  <c r="Q78" i="1"/>
  <c r="R78" i="1"/>
  <c r="S78" i="1"/>
  <c r="T78" i="1"/>
  <c r="U78" i="1"/>
  <c r="V78" i="1"/>
  <c r="X78" i="1"/>
  <c r="Y78" i="1"/>
  <c r="Z78" i="1"/>
  <c r="AA78" i="1"/>
  <c r="AC78" i="1"/>
  <c r="AD78" i="1"/>
  <c r="AE78" i="1"/>
  <c r="AF78" i="1"/>
  <c r="AG78" i="1"/>
  <c r="AH78" i="1"/>
  <c r="C79" i="1"/>
  <c r="D79" i="1"/>
  <c r="E79" i="1"/>
  <c r="F79" i="1"/>
  <c r="G79" i="1"/>
  <c r="H79" i="1"/>
  <c r="I79" i="1"/>
  <c r="J79" i="1"/>
  <c r="K79" i="1"/>
  <c r="L79" i="1"/>
  <c r="W79" i="1" s="1"/>
  <c r="M79" i="1"/>
  <c r="N79" i="1"/>
  <c r="O79" i="1"/>
  <c r="P79" i="1"/>
  <c r="Q79" i="1"/>
  <c r="R79" i="1"/>
  <c r="S79" i="1"/>
  <c r="T79" i="1"/>
  <c r="U79" i="1"/>
  <c r="V79" i="1"/>
  <c r="X79" i="1"/>
  <c r="Y79" i="1"/>
  <c r="Z79" i="1"/>
  <c r="AA79" i="1"/>
  <c r="AC79" i="1"/>
  <c r="AD79" i="1"/>
  <c r="AE79" i="1"/>
  <c r="AF79" i="1"/>
  <c r="AG79" i="1"/>
  <c r="AH79" i="1"/>
  <c r="C80" i="1"/>
  <c r="D80" i="1"/>
  <c r="E80" i="1"/>
  <c r="F80" i="1"/>
  <c r="G80" i="1"/>
  <c r="H80" i="1"/>
  <c r="I80" i="1"/>
  <c r="J80" i="1"/>
  <c r="K80" i="1"/>
  <c r="L80" i="1"/>
  <c r="M80" i="1"/>
  <c r="N80" i="1"/>
  <c r="O80" i="1"/>
  <c r="P80" i="1"/>
  <c r="Q80" i="1"/>
  <c r="R80" i="1"/>
  <c r="S80" i="1"/>
  <c r="T80" i="1"/>
  <c r="U80" i="1"/>
  <c r="V80" i="1"/>
  <c r="X80" i="1"/>
  <c r="Y80" i="1"/>
  <c r="Z80" i="1"/>
  <c r="AA80" i="1"/>
  <c r="AC80" i="1"/>
  <c r="AD80" i="1"/>
  <c r="AE80" i="1"/>
  <c r="AF80" i="1"/>
  <c r="AG80" i="1"/>
  <c r="AH80" i="1"/>
  <c r="C81" i="1"/>
  <c r="D81" i="1"/>
  <c r="E81" i="1"/>
  <c r="F81" i="1"/>
  <c r="G81" i="1"/>
  <c r="H81" i="1"/>
  <c r="I81" i="1"/>
  <c r="J81" i="1"/>
  <c r="K81" i="1"/>
  <c r="L81" i="1"/>
  <c r="M81" i="1"/>
  <c r="N81" i="1"/>
  <c r="O81" i="1"/>
  <c r="P81" i="1"/>
  <c r="Q81" i="1"/>
  <c r="R81" i="1"/>
  <c r="S81" i="1"/>
  <c r="T81" i="1"/>
  <c r="U81" i="1"/>
  <c r="V81" i="1"/>
  <c r="X81" i="1"/>
  <c r="Y81" i="1"/>
  <c r="Z81" i="1"/>
  <c r="AA81" i="1"/>
  <c r="AC81" i="1"/>
  <c r="AD81" i="1"/>
  <c r="AE81" i="1"/>
  <c r="AF81" i="1"/>
  <c r="AG81" i="1"/>
  <c r="AH81" i="1"/>
  <c r="C82" i="1"/>
  <c r="D82" i="1"/>
  <c r="E82" i="1"/>
  <c r="F82" i="1"/>
  <c r="G82" i="1"/>
  <c r="H82" i="1"/>
  <c r="I82" i="1"/>
  <c r="J82" i="1"/>
  <c r="K82" i="1"/>
  <c r="L82" i="1"/>
  <c r="M82" i="1"/>
  <c r="N82" i="1"/>
  <c r="O82" i="1"/>
  <c r="P82" i="1"/>
  <c r="Q82" i="1"/>
  <c r="R82" i="1"/>
  <c r="S82" i="1"/>
  <c r="T82" i="1"/>
  <c r="U82" i="1"/>
  <c r="V82" i="1"/>
  <c r="X82" i="1"/>
  <c r="Y82" i="1"/>
  <c r="Z82" i="1"/>
  <c r="AA82" i="1"/>
  <c r="AC82" i="1"/>
  <c r="AD82" i="1"/>
  <c r="AE82" i="1"/>
  <c r="AF82" i="1"/>
  <c r="AG82" i="1"/>
  <c r="AH82" i="1"/>
  <c r="C83" i="1"/>
  <c r="D83" i="1"/>
  <c r="E83" i="1"/>
  <c r="F83" i="1"/>
  <c r="G83" i="1"/>
  <c r="H83" i="1"/>
  <c r="I83" i="1"/>
  <c r="J83" i="1"/>
  <c r="K83" i="1"/>
  <c r="L83" i="1"/>
  <c r="W83" i="1" s="1"/>
  <c r="M83" i="1"/>
  <c r="N83" i="1"/>
  <c r="O83" i="1"/>
  <c r="P83" i="1"/>
  <c r="Q83" i="1"/>
  <c r="R83" i="1"/>
  <c r="S83" i="1"/>
  <c r="T83" i="1"/>
  <c r="U83" i="1"/>
  <c r="V83" i="1"/>
  <c r="X83" i="1"/>
  <c r="Y83" i="1"/>
  <c r="Z83" i="1"/>
  <c r="AA83" i="1"/>
  <c r="AC83" i="1"/>
  <c r="AD83" i="1"/>
  <c r="AE83" i="1"/>
  <c r="AF83" i="1"/>
  <c r="AG83" i="1"/>
  <c r="AH83" i="1"/>
  <c r="C84" i="1"/>
  <c r="D84" i="1"/>
  <c r="E84" i="1"/>
  <c r="F84" i="1"/>
  <c r="G84" i="1"/>
  <c r="H84" i="1"/>
  <c r="I84" i="1"/>
  <c r="J84" i="1"/>
  <c r="K84" i="1"/>
  <c r="L84" i="1"/>
  <c r="M84" i="1"/>
  <c r="N84" i="1"/>
  <c r="O84" i="1"/>
  <c r="P84" i="1"/>
  <c r="Q84" i="1"/>
  <c r="R84" i="1"/>
  <c r="S84" i="1"/>
  <c r="T84" i="1"/>
  <c r="U84" i="1"/>
  <c r="V84" i="1"/>
  <c r="X84" i="1"/>
  <c r="Y84" i="1"/>
  <c r="Z84" i="1"/>
  <c r="AA84" i="1"/>
  <c r="AC84" i="1"/>
  <c r="AD84" i="1"/>
  <c r="AE84" i="1"/>
  <c r="AF84" i="1"/>
  <c r="AG84" i="1"/>
  <c r="AH84" i="1"/>
  <c r="AH50" i="1"/>
  <c r="AG50" i="1"/>
  <c r="AF50" i="1"/>
  <c r="AE50" i="1"/>
  <c r="AD50" i="1"/>
  <c r="AC50" i="1"/>
  <c r="Z50" i="1"/>
  <c r="Y50" i="1"/>
  <c r="X50" i="1"/>
  <c r="U50" i="1"/>
  <c r="M50" i="1"/>
  <c r="K50" i="1"/>
  <c r="J50" i="1"/>
  <c r="D50" i="1"/>
  <c r="C50" i="1"/>
  <c r="AG46" i="1"/>
  <c r="AE46" i="1"/>
  <c r="Y46" i="1"/>
  <c r="W46" i="1"/>
  <c r="N46" i="1"/>
  <c r="H46" i="1"/>
  <c r="F46" i="1"/>
  <c r="E46" i="1"/>
  <c r="AG4" i="1"/>
  <c r="AE4" i="1"/>
  <c r="Y4" i="1"/>
  <c r="W4" i="1"/>
  <c r="N4" i="1"/>
  <c r="H4" i="1"/>
  <c r="F4" i="1"/>
  <c r="E4" i="1"/>
  <c r="AG48" i="7"/>
  <c r="AE48" i="7"/>
  <c r="X48" i="7"/>
  <c r="S48" i="7"/>
  <c r="O48" i="7"/>
  <c r="M48" i="7"/>
  <c r="AG4" i="7"/>
  <c r="AE4" i="7"/>
  <c r="X4" i="7"/>
  <c r="S4" i="7"/>
  <c r="O4"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53"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B84"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AA50" i="1"/>
  <c r="V50" i="1"/>
  <c r="T50" i="1"/>
  <c r="S50" i="1"/>
  <c r="R50" i="1"/>
  <c r="Q50" i="1"/>
  <c r="P50" i="1"/>
  <c r="O50" i="1"/>
  <c r="N50" i="1"/>
  <c r="L50" i="1"/>
  <c r="W50" i="1" s="1"/>
  <c r="I50" i="1"/>
  <c r="H50" i="1"/>
  <c r="G50" i="1"/>
  <c r="F50" i="1"/>
  <c r="E50" i="1"/>
  <c r="B50" i="1"/>
  <c r="Z49" i="1"/>
  <c r="Y49" i="1"/>
  <c r="P52" i="7"/>
  <c r="O52" i="7"/>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U56" i="7" s="1"/>
  <c r="T52" i="10"/>
  <c r="T51" i="10"/>
  <c r="T50" i="10"/>
  <c r="D337" i="12"/>
  <c r="B340" i="12"/>
  <c r="B337" i="12"/>
  <c r="E337" i="12"/>
  <c r="W63" i="1" l="1"/>
  <c r="W59" i="1"/>
  <c r="W55" i="1"/>
  <c r="W51" i="1"/>
  <c r="W81" i="1"/>
  <c r="W77" i="1"/>
  <c r="W73" i="1"/>
  <c r="W69" i="1"/>
  <c r="W65" i="1"/>
  <c r="W61" i="1"/>
  <c r="W57" i="1"/>
  <c r="W53" i="1"/>
  <c r="AF77" i="7"/>
  <c r="AG77" i="7"/>
  <c r="AH77" i="7"/>
  <c r="AG78" i="7"/>
  <c r="AH78" i="7"/>
  <c r="AF78" i="7"/>
  <c r="AG56" i="7"/>
  <c r="AH56" i="7"/>
  <c r="AF56" i="7"/>
  <c r="AG64" i="7"/>
  <c r="AH64" i="7"/>
  <c r="AF64" i="7"/>
  <c r="AG72" i="7"/>
  <c r="AH72" i="7"/>
  <c r="AF72" i="7"/>
  <c r="AF80" i="7"/>
  <c r="AH80" i="7"/>
  <c r="AG80" i="7"/>
  <c r="AF61" i="7"/>
  <c r="AG61" i="7"/>
  <c r="AH61" i="7"/>
  <c r="AH69" i="7"/>
  <c r="AF69" i="7"/>
  <c r="AG69" i="7"/>
  <c r="AG70" i="7"/>
  <c r="AH70" i="7"/>
  <c r="AF70" i="7"/>
  <c r="AH82" i="7"/>
  <c r="AF82" i="7"/>
  <c r="AG82" i="7"/>
  <c r="AF85" i="7"/>
  <c r="AG85" i="7"/>
  <c r="AH85" i="7"/>
  <c r="AG54" i="7"/>
  <c r="AH54" i="7"/>
  <c r="AF54" i="7"/>
  <c r="AG62" i="7"/>
  <c r="AH62" i="7"/>
  <c r="AF62" i="7"/>
  <c r="AH58" i="7"/>
  <c r="AF58" i="7"/>
  <c r="AG58" i="7"/>
  <c r="AH66" i="7"/>
  <c r="AF66" i="7"/>
  <c r="AG66" i="7"/>
  <c r="AH74" i="7"/>
  <c r="AF74" i="7"/>
  <c r="AG74" i="7"/>
  <c r="AG60" i="7"/>
  <c r="AF60" i="7"/>
  <c r="AH60" i="7"/>
  <c r="AH68" i="7"/>
  <c r="AG68" i="7"/>
  <c r="AF68" i="7"/>
  <c r="AH76" i="7"/>
  <c r="AG76" i="7"/>
  <c r="AF76" i="7"/>
  <c r="AG84" i="7"/>
  <c r="AF84" i="7"/>
  <c r="AH84" i="7"/>
  <c r="AH57" i="7"/>
  <c r="AF57" i="7"/>
  <c r="AG57" i="7"/>
  <c r="AH65" i="7"/>
  <c r="AF65" i="7"/>
  <c r="AG65" i="7"/>
  <c r="AH73" i="7"/>
  <c r="AF73" i="7"/>
  <c r="AG73" i="7"/>
  <c r="AH81" i="7"/>
  <c r="AF81" i="7"/>
  <c r="AG81" i="7"/>
  <c r="AG63" i="7"/>
  <c r="AH63" i="7"/>
  <c r="AF63" i="7"/>
  <c r="AG67" i="7"/>
  <c r="AH67" i="7"/>
  <c r="AF67" i="7"/>
  <c r="AF71" i="7"/>
  <c r="AG71" i="7"/>
  <c r="AH71" i="7"/>
  <c r="AG79" i="7"/>
  <c r="AH79" i="7"/>
  <c r="AF79" i="7"/>
  <c r="AG83" i="7"/>
  <c r="AH83" i="7"/>
  <c r="AF83" i="7"/>
  <c r="W82" i="1"/>
  <c r="W78" i="1"/>
  <c r="W74" i="1"/>
  <c r="W70" i="1"/>
  <c r="W66" i="1"/>
  <c r="W62" i="1"/>
  <c r="W58" i="1"/>
  <c r="W54" i="1"/>
  <c r="AF87" i="7"/>
  <c r="AG87" i="7"/>
  <c r="AH87" i="7"/>
  <c r="AG59" i="7"/>
  <c r="AF59" i="7"/>
  <c r="AH59" i="7"/>
  <c r="AG75" i="7"/>
  <c r="AH75" i="7"/>
  <c r="AF75" i="7"/>
  <c r="AG53" i="7"/>
  <c r="AH53" i="7"/>
  <c r="AF53" i="7"/>
  <c r="AG86" i="7"/>
  <c r="AH86" i="7"/>
  <c r="AF86" i="7"/>
  <c r="AF55" i="7"/>
  <c r="AG55" i="7"/>
  <c r="AH55" i="7"/>
  <c r="W84" i="1"/>
  <c r="W80" i="1"/>
  <c r="W76" i="1"/>
  <c r="W72" i="1"/>
  <c r="W68" i="1"/>
  <c r="W64" i="1"/>
  <c r="W60" i="1"/>
  <c r="W56" i="1"/>
  <c r="W52" i="1"/>
  <c r="A349" i="12"/>
  <c r="J44" i="7"/>
  <c r="J88" i="7" s="1"/>
  <c r="D343" i="12"/>
  <c r="B346" i="12"/>
  <c r="E343" i="12"/>
  <c r="B343" i="12"/>
  <c r="A355" i="12" l="1"/>
  <c r="Y9" i="1"/>
  <c r="Z9" i="1"/>
  <c r="Y10" i="1"/>
  <c r="Z10" i="1"/>
  <c r="Y11" i="1"/>
  <c r="Z11" i="1"/>
  <c r="Y12" i="1"/>
  <c r="Z12" i="1"/>
  <c r="Y13" i="1"/>
  <c r="Z13" i="1"/>
  <c r="Y14" i="1"/>
  <c r="Z14" i="1"/>
  <c r="Y15" i="1"/>
  <c r="Z15" i="1"/>
  <c r="Y16" i="1"/>
  <c r="Z16" i="1"/>
  <c r="Y17" i="1"/>
  <c r="Z17" i="1"/>
  <c r="Y18" i="1"/>
  <c r="Z18" i="1"/>
  <c r="Y19" i="1"/>
  <c r="Z19" i="1"/>
  <c r="Y20" i="1"/>
  <c r="Z20" i="1"/>
  <c r="Y21" i="1"/>
  <c r="Z21" i="1"/>
  <c r="Y22" i="1"/>
  <c r="Z22" i="1"/>
  <c r="Y23" i="1"/>
  <c r="Z23" i="1"/>
  <c r="Y24" i="1"/>
  <c r="Z24" i="1"/>
  <c r="Y25" i="1"/>
  <c r="Z25" i="1"/>
  <c r="Y26" i="1"/>
  <c r="Z26" i="1"/>
  <c r="Y27" i="1"/>
  <c r="Z27" i="1"/>
  <c r="Y28" i="1"/>
  <c r="Z28" i="1"/>
  <c r="Y29" i="1"/>
  <c r="Z29" i="1"/>
  <c r="Y30" i="1"/>
  <c r="Z30" i="1"/>
  <c r="Y31" i="1"/>
  <c r="Z31" i="1"/>
  <c r="Y32" i="1"/>
  <c r="Z32" i="1"/>
  <c r="Y33" i="1"/>
  <c r="Z33" i="1"/>
  <c r="Y34" i="1"/>
  <c r="Z34" i="1"/>
  <c r="Y35" i="1"/>
  <c r="Z35" i="1"/>
  <c r="Y36" i="1"/>
  <c r="Z36" i="1"/>
  <c r="Y37" i="1"/>
  <c r="Z37" i="1"/>
  <c r="Y38" i="1"/>
  <c r="Z38" i="1"/>
  <c r="Y39" i="1"/>
  <c r="Z39" i="1"/>
  <c r="Y40" i="1"/>
  <c r="Z40" i="1"/>
  <c r="Y41" i="1"/>
  <c r="Z41" i="1"/>
  <c r="Y42" i="1"/>
  <c r="Z42" i="1"/>
  <c r="Z8" i="1"/>
  <c r="Y8" i="1"/>
  <c r="B352" i="12"/>
  <c r="B349" i="12"/>
  <c r="D349" i="12"/>
  <c r="E349" i="12"/>
  <c r="A361" i="12" l="1"/>
  <c r="F8" i="1"/>
  <c r="Z7" i="1"/>
  <c r="Y7" i="1"/>
  <c r="U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E9" i="1"/>
  <c r="F9" i="1"/>
  <c r="G9" i="1"/>
  <c r="H9" i="1"/>
  <c r="I9" i="1"/>
  <c r="J9" i="1"/>
  <c r="K9" i="1"/>
  <c r="L9" i="1"/>
  <c r="M9" i="1"/>
  <c r="N9" i="1"/>
  <c r="O9" i="1"/>
  <c r="P9" i="1"/>
  <c r="Q9" i="1"/>
  <c r="R9" i="1"/>
  <c r="S9" i="1"/>
  <c r="T9" i="1"/>
  <c r="U9" i="1"/>
  <c r="V9" i="1"/>
  <c r="X9" i="1"/>
  <c r="AA9" i="1"/>
  <c r="AC9" i="1"/>
  <c r="AD9" i="1"/>
  <c r="AE9" i="1"/>
  <c r="AF9" i="1"/>
  <c r="AG9" i="1"/>
  <c r="AH9" i="1"/>
  <c r="E10" i="1"/>
  <c r="F10" i="1"/>
  <c r="G10" i="1"/>
  <c r="H10" i="1"/>
  <c r="I10" i="1"/>
  <c r="J10" i="1"/>
  <c r="K10" i="1"/>
  <c r="L10" i="1"/>
  <c r="M10" i="1"/>
  <c r="N10" i="1"/>
  <c r="O10" i="1"/>
  <c r="P10" i="1"/>
  <c r="Q10" i="1"/>
  <c r="R10" i="1"/>
  <c r="S10" i="1"/>
  <c r="T10" i="1"/>
  <c r="U10" i="1"/>
  <c r="V10" i="1"/>
  <c r="X10" i="1"/>
  <c r="AA10" i="1"/>
  <c r="AC10" i="1"/>
  <c r="AD10" i="1"/>
  <c r="AE10" i="1"/>
  <c r="AF10" i="1"/>
  <c r="AG10" i="1"/>
  <c r="AH10" i="1"/>
  <c r="E11" i="1"/>
  <c r="F11" i="1"/>
  <c r="G11" i="1"/>
  <c r="H11" i="1"/>
  <c r="I11" i="1"/>
  <c r="J11" i="1"/>
  <c r="K11" i="1"/>
  <c r="L11" i="1"/>
  <c r="M11" i="1"/>
  <c r="N11" i="1"/>
  <c r="O11" i="1"/>
  <c r="P11" i="1"/>
  <c r="Q11" i="1"/>
  <c r="R11" i="1"/>
  <c r="S11" i="1"/>
  <c r="T11" i="1"/>
  <c r="U11" i="1"/>
  <c r="V11" i="1"/>
  <c r="X11" i="1"/>
  <c r="AA11" i="1"/>
  <c r="AC11" i="1"/>
  <c r="AD11" i="1"/>
  <c r="AE11" i="1"/>
  <c r="AF11" i="1"/>
  <c r="AG11" i="1"/>
  <c r="AH11" i="1"/>
  <c r="E12" i="1"/>
  <c r="F12" i="1"/>
  <c r="G12" i="1"/>
  <c r="H12" i="1"/>
  <c r="I12" i="1"/>
  <c r="J12" i="1"/>
  <c r="K12" i="1"/>
  <c r="L12" i="1"/>
  <c r="M12" i="1"/>
  <c r="N12" i="1"/>
  <c r="O12" i="1"/>
  <c r="P12" i="1"/>
  <c r="Q12" i="1"/>
  <c r="R12" i="1"/>
  <c r="S12" i="1"/>
  <c r="T12" i="1"/>
  <c r="U12" i="1"/>
  <c r="V12" i="1"/>
  <c r="X12" i="1"/>
  <c r="AA12" i="1"/>
  <c r="AC12" i="1"/>
  <c r="AD12" i="1"/>
  <c r="AE12" i="1"/>
  <c r="AF12" i="1"/>
  <c r="AG12" i="1"/>
  <c r="AH12" i="1"/>
  <c r="E13" i="1"/>
  <c r="F13" i="1"/>
  <c r="G13" i="1"/>
  <c r="H13" i="1"/>
  <c r="I13" i="1"/>
  <c r="J13" i="1"/>
  <c r="K13" i="1"/>
  <c r="L13" i="1"/>
  <c r="M13" i="1"/>
  <c r="N13" i="1"/>
  <c r="O13" i="1"/>
  <c r="P13" i="1"/>
  <c r="Q13" i="1"/>
  <c r="R13" i="1"/>
  <c r="S13" i="1"/>
  <c r="T13" i="1"/>
  <c r="U13" i="1"/>
  <c r="V13" i="1"/>
  <c r="X13" i="1"/>
  <c r="AA13" i="1"/>
  <c r="AC13" i="1"/>
  <c r="AD13" i="1"/>
  <c r="AE13" i="1"/>
  <c r="AF13" i="1"/>
  <c r="AG13" i="1"/>
  <c r="AH13" i="1"/>
  <c r="E14" i="1"/>
  <c r="F14" i="1"/>
  <c r="G14" i="1"/>
  <c r="H14" i="1"/>
  <c r="I14" i="1"/>
  <c r="J14" i="1"/>
  <c r="K14" i="1"/>
  <c r="L14" i="1"/>
  <c r="M14" i="1"/>
  <c r="N14" i="1"/>
  <c r="O14" i="1"/>
  <c r="P14" i="1"/>
  <c r="Q14" i="1"/>
  <c r="R14" i="1"/>
  <c r="S14" i="1"/>
  <c r="T14" i="1"/>
  <c r="U14" i="1"/>
  <c r="V14" i="1"/>
  <c r="X14" i="1"/>
  <c r="AA14" i="1"/>
  <c r="AC14" i="1"/>
  <c r="AD14" i="1"/>
  <c r="AE14" i="1"/>
  <c r="AF14" i="1"/>
  <c r="AG14" i="1"/>
  <c r="AH14" i="1"/>
  <c r="E15" i="1"/>
  <c r="F15" i="1"/>
  <c r="G15" i="1"/>
  <c r="H15" i="1"/>
  <c r="I15" i="1"/>
  <c r="J15" i="1"/>
  <c r="K15" i="1"/>
  <c r="L15" i="1"/>
  <c r="M15" i="1"/>
  <c r="N15" i="1"/>
  <c r="O15" i="1"/>
  <c r="P15" i="1"/>
  <c r="Q15" i="1"/>
  <c r="R15" i="1"/>
  <c r="S15" i="1"/>
  <c r="T15" i="1"/>
  <c r="U15" i="1"/>
  <c r="V15" i="1"/>
  <c r="X15" i="1"/>
  <c r="AA15" i="1"/>
  <c r="AC15" i="1"/>
  <c r="AD15" i="1"/>
  <c r="AE15" i="1"/>
  <c r="AF15" i="1"/>
  <c r="AG15" i="1"/>
  <c r="AH15" i="1"/>
  <c r="E16" i="1"/>
  <c r="F16" i="1"/>
  <c r="G16" i="1"/>
  <c r="H16" i="1"/>
  <c r="I16" i="1"/>
  <c r="J16" i="1"/>
  <c r="K16" i="1"/>
  <c r="L16" i="1"/>
  <c r="M16" i="1"/>
  <c r="N16" i="1"/>
  <c r="O16" i="1"/>
  <c r="P16" i="1"/>
  <c r="Q16" i="1"/>
  <c r="R16" i="1"/>
  <c r="S16" i="1"/>
  <c r="T16" i="1"/>
  <c r="U16" i="1"/>
  <c r="V16" i="1"/>
  <c r="X16" i="1"/>
  <c r="AA16" i="1"/>
  <c r="AC16" i="1"/>
  <c r="AD16" i="1"/>
  <c r="AE16" i="1"/>
  <c r="AF16" i="1"/>
  <c r="AG16" i="1"/>
  <c r="AH16" i="1"/>
  <c r="E17" i="1"/>
  <c r="F17" i="1"/>
  <c r="G17" i="1"/>
  <c r="H17" i="1"/>
  <c r="I17" i="1"/>
  <c r="J17" i="1"/>
  <c r="K17" i="1"/>
  <c r="L17" i="1"/>
  <c r="M17" i="1"/>
  <c r="N17" i="1"/>
  <c r="O17" i="1"/>
  <c r="P17" i="1"/>
  <c r="Q17" i="1"/>
  <c r="R17" i="1"/>
  <c r="S17" i="1"/>
  <c r="T17" i="1"/>
  <c r="U17" i="1"/>
  <c r="V17" i="1"/>
  <c r="X17" i="1"/>
  <c r="AA17" i="1"/>
  <c r="AC17" i="1"/>
  <c r="AD17" i="1"/>
  <c r="AE17" i="1"/>
  <c r="AF17" i="1"/>
  <c r="AG17" i="1"/>
  <c r="AH17" i="1"/>
  <c r="E18" i="1"/>
  <c r="F18" i="1"/>
  <c r="G18" i="1"/>
  <c r="H18" i="1"/>
  <c r="I18" i="1"/>
  <c r="J18" i="1"/>
  <c r="K18" i="1"/>
  <c r="L18" i="1"/>
  <c r="M18" i="1"/>
  <c r="N18" i="1"/>
  <c r="O18" i="1"/>
  <c r="P18" i="1"/>
  <c r="Q18" i="1"/>
  <c r="R18" i="1"/>
  <c r="S18" i="1"/>
  <c r="T18" i="1"/>
  <c r="U18" i="1"/>
  <c r="V18" i="1"/>
  <c r="X18" i="1"/>
  <c r="AA18" i="1"/>
  <c r="AC18" i="1"/>
  <c r="AD18" i="1"/>
  <c r="AE18" i="1"/>
  <c r="AF18" i="1"/>
  <c r="AG18" i="1"/>
  <c r="AH18" i="1"/>
  <c r="E19" i="1"/>
  <c r="F19" i="1"/>
  <c r="G19" i="1"/>
  <c r="H19" i="1"/>
  <c r="I19" i="1"/>
  <c r="J19" i="1"/>
  <c r="K19" i="1"/>
  <c r="L19" i="1"/>
  <c r="M19" i="1"/>
  <c r="N19" i="1"/>
  <c r="O19" i="1"/>
  <c r="P19" i="1"/>
  <c r="Q19" i="1"/>
  <c r="R19" i="1"/>
  <c r="S19" i="1"/>
  <c r="T19" i="1"/>
  <c r="U19" i="1"/>
  <c r="V19" i="1"/>
  <c r="X19" i="1"/>
  <c r="AA19" i="1"/>
  <c r="AC19" i="1"/>
  <c r="AD19" i="1"/>
  <c r="AE19" i="1"/>
  <c r="AF19" i="1"/>
  <c r="AG19" i="1"/>
  <c r="AH19" i="1"/>
  <c r="E20" i="1"/>
  <c r="F20" i="1"/>
  <c r="G20" i="1"/>
  <c r="H20" i="1"/>
  <c r="I20" i="1"/>
  <c r="J20" i="1"/>
  <c r="K20" i="1"/>
  <c r="L20" i="1"/>
  <c r="M20" i="1"/>
  <c r="N20" i="1"/>
  <c r="O20" i="1"/>
  <c r="P20" i="1"/>
  <c r="Q20" i="1"/>
  <c r="R20" i="1"/>
  <c r="S20" i="1"/>
  <c r="T20" i="1"/>
  <c r="U20" i="1"/>
  <c r="V20" i="1"/>
  <c r="X20" i="1"/>
  <c r="AA20" i="1"/>
  <c r="AC20" i="1"/>
  <c r="AD20" i="1"/>
  <c r="AE20" i="1"/>
  <c r="AF20" i="1"/>
  <c r="AG20" i="1"/>
  <c r="AH20" i="1"/>
  <c r="E21" i="1"/>
  <c r="F21" i="1"/>
  <c r="G21" i="1"/>
  <c r="H21" i="1"/>
  <c r="I21" i="1"/>
  <c r="J21" i="1"/>
  <c r="K21" i="1"/>
  <c r="L21" i="1"/>
  <c r="M21" i="1"/>
  <c r="N21" i="1"/>
  <c r="O21" i="1"/>
  <c r="P21" i="1"/>
  <c r="Q21" i="1"/>
  <c r="R21" i="1"/>
  <c r="S21" i="1"/>
  <c r="T21" i="1"/>
  <c r="U21" i="1"/>
  <c r="V21" i="1"/>
  <c r="X21" i="1"/>
  <c r="AA21" i="1"/>
  <c r="AC21" i="1"/>
  <c r="AD21" i="1"/>
  <c r="AE21" i="1"/>
  <c r="AF21" i="1"/>
  <c r="AG21" i="1"/>
  <c r="AH21" i="1"/>
  <c r="E22" i="1"/>
  <c r="F22" i="1"/>
  <c r="G22" i="1"/>
  <c r="H22" i="1"/>
  <c r="I22" i="1"/>
  <c r="J22" i="1"/>
  <c r="K22" i="1"/>
  <c r="L22" i="1"/>
  <c r="M22" i="1"/>
  <c r="N22" i="1"/>
  <c r="O22" i="1"/>
  <c r="P22" i="1"/>
  <c r="Q22" i="1"/>
  <c r="R22" i="1"/>
  <c r="S22" i="1"/>
  <c r="T22" i="1"/>
  <c r="U22" i="1"/>
  <c r="V22" i="1"/>
  <c r="X22" i="1"/>
  <c r="AA22" i="1"/>
  <c r="AC22" i="1"/>
  <c r="AD22" i="1"/>
  <c r="AE22" i="1"/>
  <c r="AF22" i="1"/>
  <c r="AG22" i="1"/>
  <c r="AH22" i="1"/>
  <c r="E23" i="1"/>
  <c r="F23" i="1"/>
  <c r="G23" i="1"/>
  <c r="H23" i="1"/>
  <c r="I23" i="1"/>
  <c r="J23" i="1"/>
  <c r="K23" i="1"/>
  <c r="L23" i="1"/>
  <c r="M23" i="1"/>
  <c r="N23" i="1"/>
  <c r="O23" i="1"/>
  <c r="P23" i="1"/>
  <c r="Q23" i="1"/>
  <c r="R23" i="1"/>
  <c r="S23" i="1"/>
  <c r="T23" i="1"/>
  <c r="U23" i="1"/>
  <c r="V23" i="1"/>
  <c r="X23" i="1"/>
  <c r="AA23" i="1"/>
  <c r="AC23" i="1"/>
  <c r="AD23" i="1"/>
  <c r="AE23" i="1"/>
  <c r="AF23" i="1"/>
  <c r="AG23" i="1"/>
  <c r="AH23" i="1"/>
  <c r="E24" i="1"/>
  <c r="F24" i="1"/>
  <c r="G24" i="1"/>
  <c r="H24" i="1"/>
  <c r="I24" i="1"/>
  <c r="J24" i="1"/>
  <c r="K24" i="1"/>
  <c r="L24" i="1"/>
  <c r="M24" i="1"/>
  <c r="N24" i="1"/>
  <c r="O24" i="1"/>
  <c r="P24" i="1"/>
  <c r="Q24" i="1"/>
  <c r="R24" i="1"/>
  <c r="S24" i="1"/>
  <c r="T24" i="1"/>
  <c r="U24" i="1"/>
  <c r="V24" i="1"/>
  <c r="X24" i="1"/>
  <c r="AA24" i="1"/>
  <c r="AC24" i="1"/>
  <c r="AD24" i="1"/>
  <c r="AE24" i="1"/>
  <c r="AF24" i="1"/>
  <c r="AG24" i="1"/>
  <c r="AH24" i="1"/>
  <c r="E25" i="1"/>
  <c r="F25" i="1"/>
  <c r="G25" i="1"/>
  <c r="H25" i="1"/>
  <c r="I25" i="1"/>
  <c r="J25" i="1"/>
  <c r="K25" i="1"/>
  <c r="L25" i="1"/>
  <c r="M25" i="1"/>
  <c r="N25" i="1"/>
  <c r="O25" i="1"/>
  <c r="P25" i="1"/>
  <c r="Q25" i="1"/>
  <c r="R25" i="1"/>
  <c r="S25" i="1"/>
  <c r="T25" i="1"/>
  <c r="U25" i="1"/>
  <c r="V25" i="1"/>
  <c r="X25" i="1"/>
  <c r="AA25" i="1"/>
  <c r="AC25" i="1"/>
  <c r="AD25" i="1"/>
  <c r="AE25" i="1"/>
  <c r="AF25" i="1"/>
  <c r="AG25" i="1"/>
  <c r="AH25" i="1"/>
  <c r="E26" i="1"/>
  <c r="F26" i="1"/>
  <c r="G26" i="1"/>
  <c r="H26" i="1"/>
  <c r="I26" i="1"/>
  <c r="J26" i="1"/>
  <c r="K26" i="1"/>
  <c r="L26" i="1"/>
  <c r="M26" i="1"/>
  <c r="N26" i="1"/>
  <c r="O26" i="1"/>
  <c r="P26" i="1"/>
  <c r="Q26" i="1"/>
  <c r="R26" i="1"/>
  <c r="S26" i="1"/>
  <c r="T26" i="1"/>
  <c r="U26" i="1"/>
  <c r="V26" i="1"/>
  <c r="X26" i="1"/>
  <c r="AA26" i="1"/>
  <c r="AC26" i="1"/>
  <c r="AD26" i="1"/>
  <c r="AE26" i="1"/>
  <c r="AF26" i="1"/>
  <c r="AG26" i="1"/>
  <c r="AH26" i="1"/>
  <c r="E27" i="1"/>
  <c r="F27" i="1"/>
  <c r="G27" i="1"/>
  <c r="H27" i="1"/>
  <c r="I27" i="1"/>
  <c r="J27" i="1"/>
  <c r="K27" i="1"/>
  <c r="L27" i="1"/>
  <c r="M27" i="1"/>
  <c r="N27" i="1"/>
  <c r="O27" i="1"/>
  <c r="P27" i="1"/>
  <c r="Q27" i="1"/>
  <c r="R27" i="1"/>
  <c r="S27" i="1"/>
  <c r="T27" i="1"/>
  <c r="U27" i="1"/>
  <c r="V27" i="1"/>
  <c r="X27" i="1"/>
  <c r="AA27" i="1"/>
  <c r="AC27" i="1"/>
  <c r="AD27" i="1"/>
  <c r="AE27" i="1"/>
  <c r="AF27" i="1"/>
  <c r="AG27" i="1"/>
  <c r="AH27" i="1"/>
  <c r="E28" i="1"/>
  <c r="F28" i="1"/>
  <c r="G28" i="1"/>
  <c r="H28" i="1"/>
  <c r="I28" i="1"/>
  <c r="J28" i="1"/>
  <c r="K28" i="1"/>
  <c r="L28" i="1"/>
  <c r="M28" i="1"/>
  <c r="N28" i="1"/>
  <c r="O28" i="1"/>
  <c r="P28" i="1"/>
  <c r="Q28" i="1"/>
  <c r="R28" i="1"/>
  <c r="S28" i="1"/>
  <c r="T28" i="1"/>
  <c r="U28" i="1"/>
  <c r="V28" i="1"/>
  <c r="X28" i="1"/>
  <c r="AA28" i="1"/>
  <c r="AC28" i="1"/>
  <c r="AD28" i="1"/>
  <c r="AE28" i="1"/>
  <c r="AF28" i="1"/>
  <c r="AG28" i="1"/>
  <c r="AH28" i="1"/>
  <c r="E29" i="1"/>
  <c r="F29" i="1"/>
  <c r="G29" i="1"/>
  <c r="H29" i="1"/>
  <c r="I29" i="1"/>
  <c r="J29" i="1"/>
  <c r="K29" i="1"/>
  <c r="L29" i="1"/>
  <c r="M29" i="1"/>
  <c r="N29" i="1"/>
  <c r="O29" i="1"/>
  <c r="P29" i="1"/>
  <c r="Q29" i="1"/>
  <c r="R29" i="1"/>
  <c r="S29" i="1"/>
  <c r="T29" i="1"/>
  <c r="U29" i="1"/>
  <c r="V29" i="1"/>
  <c r="X29" i="1"/>
  <c r="AA29" i="1"/>
  <c r="AC29" i="1"/>
  <c r="AD29" i="1"/>
  <c r="AE29" i="1"/>
  <c r="AF29" i="1"/>
  <c r="AG29" i="1"/>
  <c r="AH29" i="1"/>
  <c r="E30" i="1"/>
  <c r="F30" i="1"/>
  <c r="G30" i="1"/>
  <c r="H30" i="1"/>
  <c r="I30" i="1"/>
  <c r="J30" i="1"/>
  <c r="K30" i="1"/>
  <c r="L30" i="1"/>
  <c r="M30" i="1"/>
  <c r="N30" i="1"/>
  <c r="O30" i="1"/>
  <c r="P30" i="1"/>
  <c r="Q30" i="1"/>
  <c r="R30" i="1"/>
  <c r="S30" i="1"/>
  <c r="T30" i="1"/>
  <c r="U30" i="1"/>
  <c r="V30" i="1"/>
  <c r="X30" i="1"/>
  <c r="AA30" i="1"/>
  <c r="AC30" i="1"/>
  <c r="AD30" i="1"/>
  <c r="AE30" i="1"/>
  <c r="AF30" i="1"/>
  <c r="AG30" i="1"/>
  <c r="AH30" i="1"/>
  <c r="E31" i="1"/>
  <c r="F31" i="1"/>
  <c r="G31" i="1"/>
  <c r="H31" i="1"/>
  <c r="I31" i="1"/>
  <c r="J31" i="1"/>
  <c r="K31" i="1"/>
  <c r="L31" i="1"/>
  <c r="M31" i="1"/>
  <c r="N31" i="1"/>
  <c r="O31" i="1"/>
  <c r="P31" i="1"/>
  <c r="Q31" i="1"/>
  <c r="R31" i="1"/>
  <c r="S31" i="1"/>
  <c r="T31" i="1"/>
  <c r="U31" i="1"/>
  <c r="V31" i="1"/>
  <c r="X31" i="1"/>
  <c r="AA31" i="1"/>
  <c r="AC31" i="1"/>
  <c r="AD31" i="1"/>
  <c r="AE31" i="1"/>
  <c r="AF31" i="1"/>
  <c r="AG31" i="1"/>
  <c r="AH31" i="1"/>
  <c r="E32" i="1"/>
  <c r="F32" i="1"/>
  <c r="G32" i="1"/>
  <c r="H32" i="1"/>
  <c r="I32" i="1"/>
  <c r="J32" i="1"/>
  <c r="K32" i="1"/>
  <c r="L32" i="1"/>
  <c r="M32" i="1"/>
  <c r="N32" i="1"/>
  <c r="O32" i="1"/>
  <c r="P32" i="1"/>
  <c r="Q32" i="1"/>
  <c r="R32" i="1"/>
  <c r="S32" i="1"/>
  <c r="T32" i="1"/>
  <c r="U32" i="1"/>
  <c r="V32" i="1"/>
  <c r="X32" i="1"/>
  <c r="AA32" i="1"/>
  <c r="AC32" i="1"/>
  <c r="AD32" i="1"/>
  <c r="AE32" i="1"/>
  <c r="AF32" i="1"/>
  <c r="AG32" i="1"/>
  <c r="AH32" i="1"/>
  <c r="E33" i="1"/>
  <c r="F33" i="1"/>
  <c r="G33" i="1"/>
  <c r="H33" i="1"/>
  <c r="I33" i="1"/>
  <c r="J33" i="1"/>
  <c r="K33" i="1"/>
  <c r="L33" i="1"/>
  <c r="M33" i="1"/>
  <c r="N33" i="1"/>
  <c r="O33" i="1"/>
  <c r="P33" i="1"/>
  <c r="Q33" i="1"/>
  <c r="R33" i="1"/>
  <c r="S33" i="1"/>
  <c r="T33" i="1"/>
  <c r="U33" i="1"/>
  <c r="V33" i="1"/>
  <c r="X33" i="1"/>
  <c r="AA33" i="1"/>
  <c r="AC33" i="1"/>
  <c r="AD33" i="1"/>
  <c r="AE33" i="1"/>
  <c r="AF33" i="1"/>
  <c r="AG33" i="1"/>
  <c r="AH33" i="1"/>
  <c r="E34" i="1"/>
  <c r="F34" i="1"/>
  <c r="G34" i="1"/>
  <c r="H34" i="1"/>
  <c r="I34" i="1"/>
  <c r="J34" i="1"/>
  <c r="K34" i="1"/>
  <c r="L34" i="1"/>
  <c r="M34" i="1"/>
  <c r="N34" i="1"/>
  <c r="O34" i="1"/>
  <c r="P34" i="1"/>
  <c r="Q34" i="1"/>
  <c r="R34" i="1"/>
  <c r="S34" i="1"/>
  <c r="T34" i="1"/>
  <c r="U34" i="1"/>
  <c r="V34" i="1"/>
  <c r="X34" i="1"/>
  <c r="AA34" i="1"/>
  <c r="AC34" i="1"/>
  <c r="AD34" i="1"/>
  <c r="AE34" i="1"/>
  <c r="AF34" i="1"/>
  <c r="AG34" i="1"/>
  <c r="AH34" i="1"/>
  <c r="E35" i="1"/>
  <c r="F35" i="1"/>
  <c r="G35" i="1"/>
  <c r="H35" i="1"/>
  <c r="I35" i="1"/>
  <c r="J35" i="1"/>
  <c r="K35" i="1"/>
  <c r="L35" i="1"/>
  <c r="M35" i="1"/>
  <c r="N35" i="1"/>
  <c r="O35" i="1"/>
  <c r="P35" i="1"/>
  <c r="Q35" i="1"/>
  <c r="R35" i="1"/>
  <c r="S35" i="1"/>
  <c r="T35" i="1"/>
  <c r="U35" i="1"/>
  <c r="V35" i="1"/>
  <c r="X35" i="1"/>
  <c r="AA35" i="1"/>
  <c r="AC35" i="1"/>
  <c r="AD35" i="1"/>
  <c r="AE35" i="1"/>
  <c r="AF35" i="1"/>
  <c r="AG35" i="1"/>
  <c r="AH35" i="1"/>
  <c r="E36" i="1"/>
  <c r="F36" i="1"/>
  <c r="G36" i="1"/>
  <c r="H36" i="1"/>
  <c r="I36" i="1"/>
  <c r="J36" i="1"/>
  <c r="K36" i="1"/>
  <c r="L36" i="1"/>
  <c r="M36" i="1"/>
  <c r="N36" i="1"/>
  <c r="O36" i="1"/>
  <c r="P36" i="1"/>
  <c r="Q36" i="1"/>
  <c r="R36" i="1"/>
  <c r="S36" i="1"/>
  <c r="T36" i="1"/>
  <c r="U36" i="1"/>
  <c r="V36" i="1"/>
  <c r="X36" i="1"/>
  <c r="AA36" i="1"/>
  <c r="AC36" i="1"/>
  <c r="AD36" i="1"/>
  <c r="AE36" i="1"/>
  <c r="AF36" i="1"/>
  <c r="AG36" i="1"/>
  <c r="AH36" i="1"/>
  <c r="E37" i="1"/>
  <c r="F37" i="1"/>
  <c r="G37" i="1"/>
  <c r="H37" i="1"/>
  <c r="I37" i="1"/>
  <c r="J37" i="1"/>
  <c r="K37" i="1"/>
  <c r="L37" i="1"/>
  <c r="M37" i="1"/>
  <c r="N37" i="1"/>
  <c r="O37" i="1"/>
  <c r="P37" i="1"/>
  <c r="Q37" i="1"/>
  <c r="R37" i="1"/>
  <c r="S37" i="1"/>
  <c r="T37" i="1"/>
  <c r="U37" i="1"/>
  <c r="V37" i="1"/>
  <c r="X37" i="1"/>
  <c r="AA37" i="1"/>
  <c r="AC37" i="1"/>
  <c r="AD37" i="1"/>
  <c r="AE37" i="1"/>
  <c r="AF37" i="1"/>
  <c r="AG37" i="1"/>
  <c r="AH37" i="1"/>
  <c r="E38" i="1"/>
  <c r="F38" i="1"/>
  <c r="G38" i="1"/>
  <c r="H38" i="1"/>
  <c r="I38" i="1"/>
  <c r="J38" i="1"/>
  <c r="K38" i="1"/>
  <c r="L38" i="1"/>
  <c r="M38" i="1"/>
  <c r="N38" i="1"/>
  <c r="O38" i="1"/>
  <c r="P38" i="1"/>
  <c r="Q38" i="1"/>
  <c r="R38" i="1"/>
  <c r="S38" i="1"/>
  <c r="T38" i="1"/>
  <c r="U38" i="1"/>
  <c r="V38" i="1"/>
  <c r="X38" i="1"/>
  <c r="AA38" i="1"/>
  <c r="AC38" i="1"/>
  <c r="AD38" i="1"/>
  <c r="AE38" i="1"/>
  <c r="AF38" i="1"/>
  <c r="AG38" i="1"/>
  <c r="AH38" i="1"/>
  <c r="E39" i="1"/>
  <c r="F39" i="1"/>
  <c r="G39" i="1"/>
  <c r="H39" i="1"/>
  <c r="I39" i="1"/>
  <c r="J39" i="1"/>
  <c r="K39" i="1"/>
  <c r="L39" i="1"/>
  <c r="M39" i="1"/>
  <c r="N39" i="1"/>
  <c r="O39" i="1"/>
  <c r="P39" i="1"/>
  <c r="Q39" i="1"/>
  <c r="R39" i="1"/>
  <c r="S39" i="1"/>
  <c r="T39" i="1"/>
  <c r="U39" i="1"/>
  <c r="V39" i="1"/>
  <c r="X39" i="1"/>
  <c r="AA39" i="1"/>
  <c r="AC39" i="1"/>
  <c r="AD39" i="1"/>
  <c r="AE39" i="1"/>
  <c r="AF39" i="1"/>
  <c r="AG39" i="1"/>
  <c r="AH39" i="1"/>
  <c r="E40" i="1"/>
  <c r="F40" i="1"/>
  <c r="G40" i="1"/>
  <c r="H40" i="1"/>
  <c r="I40" i="1"/>
  <c r="J40" i="1"/>
  <c r="K40" i="1"/>
  <c r="L40" i="1"/>
  <c r="M40" i="1"/>
  <c r="N40" i="1"/>
  <c r="O40" i="1"/>
  <c r="P40" i="1"/>
  <c r="Q40" i="1"/>
  <c r="R40" i="1"/>
  <c r="S40" i="1"/>
  <c r="T40" i="1"/>
  <c r="U40" i="1"/>
  <c r="V40" i="1"/>
  <c r="X40" i="1"/>
  <c r="AA40" i="1"/>
  <c r="AC40" i="1"/>
  <c r="AD40" i="1"/>
  <c r="AE40" i="1"/>
  <c r="AF40" i="1"/>
  <c r="AG40" i="1"/>
  <c r="AH40" i="1"/>
  <c r="E41" i="1"/>
  <c r="F41" i="1"/>
  <c r="G41" i="1"/>
  <c r="H41" i="1"/>
  <c r="I41" i="1"/>
  <c r="J41" i="1"/>
  <c r="K41" i="1"/>
  <c r="L41" i="1"/>
  <c r="M41" i="1"/>
  <c r="N41" i="1"/>
  <c r="O41" i="1"/>
  <c r="P41" i="1"/>
  <c r="Q41" i="1"/>
  <c r="R41" i="1"/>
  <c r="S41" i="1"/>
  <c r="T41" i="1"/>
  <c r="U41" i="1"/>
  <c r="V41" i="1"/>
  <c r="X41" i="1"/>
  <c r="AA41" i="1"/>
  <c r="AC41" i="1"/>
  <c r="AD41" i="1"/>
  <c r="AE41" i="1"/>
  <c r="AF41" i="1"/>
  <c r="AG41" i="1"/>
  <c r="AH41" i="1"/>
  <c r="E42" i="1"/>
  <c r="F42" i="1"/>
  <c r="G42" i="1"/>
  <c r="H42" i="1"/>
  <c r="I42" i="1"/>
  <c r="J42" i="1"/>
  <c r="K42" i="1"/>
  <c r="L42" i="1"/>
  <c r="M42" i="1"/>
  <c r="N42" i="1"/>
  <c r="O42" i="1"/>
  <c r="P42" i="1"/>
  <c r="Q42" i="1"/>
  <c r="R42" i="1"/>
  <c r="S42" i="1"/>
  <c r="T42" i="1"/>
  <c r="U42" i="1"/>
  <c r="V42" i="1"/>
  <c r="X42" i="1"/>
  <c r="AA42" i="1"/>
  <c r="AC42" i="1"/>
  <c r="AD42" i="1"/>
  <c r="AE42" i="1"/>
  <c r="AF42" i="1"/>
  <c r="AG42" i="1"/>
  <c r="AH42" i="1"/>
  <c r="AA8" i="1"/>
  <c r="V8" i="1"/>
  <c r="T8" i="1"/>
  <c r="S8" i="1"/>
  <c r="R8" i="1"/>
  <c r="Q8" i="1"/>
  <c r="P8" i="1"/>
  <c r="O8" i="1"/>
  <c r="N8" i="1"/>
  <c r="L8" i="1"/>
  <c r="I8" i="1"/>
  <c r="H8" i="1"/>
  <c r="G8" i="1"/>
  <c r="E8" i="1"/>
  <c r="AH8" i="1"/>
  <c r="AG8" i="1"/>
  <c r="AF8" i="1"/>
  <c r="AE8" i="1"/>
  <c r="AD8" i="1"/>
  <c r="AC8" i="1"/>
  <c r="M8" i="1"/>
  <c r="K8" i="1"/>
  <c r="J8" i="1"/>
  <c r="C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8" i="1"/>
  <c r="AC10"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V10" i="7"/>
  <c r="V11" i="7"/>
  <c r="V12" i="7"/>
  <c r="V13" i="7"/>
  <c r="V14" i="7"/>
  <c r="V15" i="7"/>
  <c r="V16" i="7"/>
  <c r="V17" i="7"/>
  <c r="V18" i="7"/>
  <c r="V19" i="7"/>
  <c r="V20" i="7"/>
  <c r="V21" i="7"/>
  <c r="V22" i="7"/>
  <c r="V23" i="7"/>
  <c r="V24" i="7"/>
  <c r="V25" i="7"/>
  <c r="V26" i="7"/>
  <c r="V27" i="7"/>
  <c r="V28" i="7"/>
  <c r="V29" i="7"/>
  <c r="V30" i="7"/>
  <c r="V31" i="7"/>
  <c r="V32" i="7"/>
  <c r="V33" i="7"/>
  <c r="V34" i="7"/>
  <c r="V35" i="7"/>
  <c r="V36" i="7"/>
  <c r="V37" i="7"/>
  <c r="V38" i="7"/>
  <c r="V39" i="7"/>
  <c r="V40" i="7"/>
  <c r="V41" i="7"/>
  <c r="V42" i="7"/>
  <c r="V43" i="7"/>
  <c r="D10" i="7"/>
  <c r="E10" i="7"/>
  <c r="F10" i="7"/>
  <c r="G10" i="7"/>
  <c r="H10" i="7"/>
  <c r="I10" i="7"/>
  <c r="D11" i="7"/>
  <c r="E11" i="7"/>
  <c r="F11" i="7"/>
  <c r="G11" i="7"/>
  <c r="H11" i="7"/>
  <c r="I11" i="7"/>
  <c r="D12" i="7"/>
  <c r="E12" i="7"/>
  <c r="F12" i="7"/>
  <c r="G12" i="7"/>
  <c r="H12" i="7"/>
  <c r="I12" i="7"/>
  <c r="D13" i="7"/>
  <c r="E13" i="7"/>
  <c r="F13" i="7"/>
  <c r="G13" i="7"/>
  <c r="H13" i="7"/>
  <c r="I13" i="7"/>
  <c r="D14" i="7"/>
  <c r="E14" i="7"/>
  <c r="F14" i="7"/>
  <c r="G14" i="7"/>
  <c r="H14" i="7"/>
  <c r="I14" i="7"/>
  <c r="D15" i="7"/>
  <c r="E15" i="7"/>
  <c r="F15" i="7"/>
  <c r="G15" i="7"/>
  <c r="H15" i="7"/>
  <c r="I15" i="7"/>
  <c r="D16" i="7"/>
  <c r="E16" i="7"/>
  <c r="F16" i="7"/>
  <c r="G16" i="7"/>
  <c r="H16" i="7"/>
  <c r="I16" i="7"/>
  <c r="D17" i="7"/>
  <c r="E17" i="7"/>
  <c r="F17" i="7"/>
  <c r="G17" i="7"/>
  <c r="H17" i="7"/>
  <c r="I17" i="7"/>
  <c r="D18" i="7"/>
  <c r="E18" i="7"/>
  <c r="F18" i="7"/>
  <c r="G18" i="7"/>
  <c r="H18" i="7"/>
  <c r="I18" i="7"/>
  <c r="D19" i="7"/>
  <c r="E19" i="7"/>
  <c r="F19" i="7"/>
  <c r="G19" i="7"/>
  <c r="H19" i="7"/>
  <c r="I19" i="7"/>
  <c r="D20" i="7"/>
  <c r="E20" i="7"/>
  <c r="F20" i="7"/>
  <c r="G20" i="7"/>
  <c r="H20" i="7"/>
  <c r="I20" i="7"/>
  <c r="D21" i="7"/>
  <c r="E21" i="7"/>
  <c r="F21" i="7"/>
  <c r="G21" i="7"/>
  <c r="H21" i="7"/>
  <c r="I21" i="7"/>
  <c r="D22" i="7"/>
  <c r="E22" i="7"/>
  <c r="F22" i="7"/>
  <c r="G22" i="7"/>
  <c r="H22" i="7"/>
  <c r="I22" i="7"/>
  <c r="D23" i="7"/>
  <c r="E23" i="7"/>
  <c r="F23" i="7"/>
  <c r="G23" i="7"/>
  <c r="H23" i="7"/>
  <c r="I23" i="7"/>
  <c r="D24" i="7"/>
  <c r="E24" i="7"/>
  <c r="F24" i="7"/>
  <c r="G24" i="7"/>
  <c r="H24" i="7"/>
  <c r="I24" i="7"/>
  <c r="D25" i="7"/>
  <c r="E25" i="7"/>
  <c r="F25" i="7"/>
  <c r="G25" i="7"/>
  <c r="H25" i="7"/>
  <c r="I25" i="7"/>
  <c r="D26" i="7"/>
  <c r="E26" i="7"/>
  <c r="F26" i="7"/>
  <c r="G26" i="7"/>
  <c r="H26" i="7"/>
  <c r="I26" i="7"/>
  <c r="D27" i="7"/>
  <c r="E27" i="7"/>
  <c r="F27" i="7"/>
  <c r="G27" i="7"/>
  <c r="H27" i="7"/>
  <c r="I27" i="7"/>
  <c r="D28" i="7"/>
  <c r="E28" i="7"/>
  <c r="F28" i="7"/>
  <c r="G28" i="7"/>
  <c r="H28" i="7"/>
  <c r="I28" i="7"/>
  <c r="D29" i="7"/>
  <c r="E29" i="7"/>
  <c r="F29" i="7"/>
  <c r="G29" i="7"/>
  <c r="H29" i="7"/>
  <c r="I29" i="7"/>
  <c r="D30" i="7"/>
  <c r="E30" i="7"/>
  <c r="F30" i="7"/>
  <c r="G30" i="7"/>
  <c r="H30" i="7"/>
  <c r="I30" i="7"/>
  <c r="D31" i="7"/>
  <c r="E31" i="7"/>
  <c r="F31" i="7"/>
  <c r="G31" i="7"/>
  <c r="H31" i="7"/>
  <c r="I31" i="7"/>
  <c r="D32" i="7"/>
  <c r="E32" i="7"/>
  <c r="F32" i="7"/>
  <c r="G32" i="7"/>
  <c r="H32" i="7"/>
  <c r="I32" i="7"/>
  <c r="D33" i="7"/>
  <c r="E33" i="7"/>
  <c r="F33" i="7"/>
  <c r="G33" i="7"/>
  <c r="H33" i="7"/>
  <c r="I33" i="7"/>
  <c r="D34" i="7"/>
  <c r="E34" i="7"/>
  <c r="F34" i="7"/>
  <c r="G34" i="7"/>
  <c r="H34" i="7"/>
  <c r="I34" i="7"/>
  <c r="D35" i="7"/>
  <c r="E35" i="7"/>
  <c r="F35" i="7"/>
  <c r="G35" i="7"/>
  <c r="H35" i="7"/>
  <c r="I35" i="7"/>
  <c r="D36" i="7"/>
  <c r="E36" i="7"/>
  <c r="F36" i="7"/>
  <c r="G36" i="7"/>
  <c r="H36" i="7"/>
  <c r="I36" i="7"/>
  <c r="D37" i="7"/>
  <c r="E37" i="7"/>
  <c r="F37" i="7"/>
  <c r="G37" i="7"/>
  <c r="H37" i="7"/>
  <c r="I37" i="7"/>
  <c r="D38" i="7"/>
  <c r="E38" i="7"/>
  <c r="F38" i="7"/>
  <c r="G38" i="7"/>
  <c r="H38" i="7"/>
  <c r="I38" i="7"/>
  <c r="D39" i="7"/>
  <c r="E39" i="7"/>
  <c r="F39" i="7"/>
  <c r="G39" i="7"/>
  <c r="H39" i="7"/>
  <c r="I39" i="7"/>
  <c r="D40" i="7"/>
  <c r="E40" i="7"/>
  <c r="F40" i="7"/>
  <c r="G40" i="7"/>
  <c r="H40" i="7"/>
  <c r="I40" i="7"/>
  <c r="D41" i="7"/>
  <c r="E41" i="7"/>
  <c r="F41" i="7"/>
  <c r="G41" i="7"/>
  <c r="H41" i="7"/>
  <c r="I41" i="7"/>
  <c r="D42" i="7"/>
  <c r="E42" i="7"/>
  <c r="F42" i="7"/>
  <c r="G42" i="7"/>
  <c r="H42" i="7"/>
  <c r="I42" i="7"/>
  <c r="D43" i="7"/>
  <c r="E43" i="7"/>
  <c r="F43" i="7"/>
  <c r="G43" i="7"/>
  <c r="H43" i="7"/>
  <c r="I43" i="7"/>
  <c r="AC9" i="7"/>
  <c r="V9" i="7"/>
  <c r="I9" i="7"/>
  <c r="H9" i="7"/>
  <c r="G9" i="7"/>
  <c r="F9" i="7"/>
  <c r="E9" i="7"/>
  <c r="D9" i="7"/>
  <c r="T9" i="10"/>
  <c r="U10" i="7" s="1"/>
  <c r="T10" i="10"/>
  <c r="U11" i="7" s="1"/>
  <c r="T11" i="10"/>
  <c r="U12" i="7" s="1"/>
  <c r="T12" i="10"/>
  <c r="U13" i="7" s="1"/>
  <c r="T13" i="10"/>
  <c r="U14" i="7" s="1"/>
  <c r="T14" i="10"/>
  <c r="U15" i="7" s="1"/>
  <c r="T15" i="10"/>
  <c r="U16" i="7" s="1"/>
  <c r="T16" i="10"/>
  <c r="U17" i="7" s="1"/>
  <c r="T17" i="10"/>
  <c r="U18" i="7" s="1"/>
  <c r="T18" i="10"/>
  <c r="U19" i="7" s="1"/>
  <c r="T19" i="10"/>
  <c r="U20" i="7" s="1"/>
  <c r="T20" i="10"/>
  <c r="U21" i="7" s="1"/>
  <c r="T21" i="10"/>
  <c r="U22" i="7" s="1"/>
  <c r="T22" i="10"/>
  <c r="U23" i="7" s="1"/>
  <c r="T23" i="10"/>
  <c r="U24" i="7" s="1"/>
  <c r="T24" i="10"/>
  <c r="U25" i="7" s="1"/>
  <c r="T25" i="10"/>
  <c r="U26" i="7" s="1"/>
  <c r="T26" i="10"/>
  <c r="U27" i="7" s="1"/>
  <c r="T27" i="10"/>
  <c r="U28" i="7" s="1"/>
  <c r="T28" i="10"/>
  <c r="U29" i="7" s="1"/>
  <c r="T29" i="10"/>
  <c r="U30" i="7" s="1"/>
  <c r="T30" i="10"/>
  <c r="U31" i="7" s="1"/>
  <c r="T31" i="10"/>
  <c r="U32" i="7" s="1"/>
  <c r="T32" i="10"/>
  <c r="U33" i="7" s="1"/>
  <c r="T33" i="10"/>
  <c r="U34" i="7" s="1"/>
  <c r="T34" i="10"/>
  <c r="U35" i="7" s="1"/>
  <c r="T35" i="10"/>
  <c r="U36" i="7" s="1"/>
  <c r="T36" i="10"/>
  <c r="U37" i="7" s="1"/>
  <c r="T37" i="10"/>
  <c r="U38" i="7" s="1"/>
  <c r="T38" i="10"/>
  <c r="U39" i="7" s="1"/>
  <c r="T39" i="10"/>
  <c r="U40" i="7" s="1"/>
  <c r="T40" i="10"/>
  <c r="U41" i="7" s="1"/>
  <c r="T41" i="10"/>
  <c r="U42" i="7" s="1"/>
  <c r="T42" i="10"/>
  <c r="U43" i="7" s="1"/>
  <c r="T8" i="10"/>
  <c r="U9" i="7" s="1"/>
  <c r="E355" i="12"/>
  <c r="B358" i="12"/>
  <c r="B355" i="12"/>
  <c r="D355" i="12"/>
  <c r="AG9" i="7" l="1"/>
  <c r="AG38" i="7"/>
  <c r="AF38" i="7"/>
  <c r="AH38" i="7"/>
  <c r="AG22" i="7"/>
  <c r="AF22" i="7"/>
  <c r="AH22" i="7"/>
  <c r="AF14" i="7"/>
  <c r="AG14" i="7"/>
  <c r="AH14" i="7"/>
  <c r="AG37" i="7"/>
  <c r="AH37" i="7"/>
  <c r="AF37" i="7"/>
  <c r="AG29" i="7"/>
  <c r="AH29" i="7"/>
  <c r="AF29" i="7"/>
  <c r="AG21" i="7"/>
  <c r="AH21" i="7"/>
  <c r="AF21" i="7"/>
  <c r="AG13" i="7"/>
  <c r="AH13" i="7"/>
  <c r="AF13" i="7"/>
  <c r="AF36" i="7"/>
  <c r="AG36" i="7"/>
  <c r="AH36" i="7"/>
  <c r="AH28" i="7"/>
  <c r="AF28" i="7"/>
  <c r="AG28" i="7"/>
  <c r="AG12" i="7"/>
  <c r="AF12" i="7"/>
  <c r="AH12" i="7"/>
  <c r="AF43" i="7"/>
  <c r="AG43" i="7"/>
  <c r="AH43" i="7"/>
  <c r="AF35" i="7"/>
  <c r="AG35" i="7"/>
  <c r="AH35" i="7"/>
  <c r="AF27" i="7"/>
  <c r="AG27" i="7"/>
  <c r="AH27" i="7"/>
  <c r="AF19" i="7"/>
  <c r="AG19" i="7"/>
  <c r="AH19" i="7"/>
  <c r="AF11" i="7"/>
  <c r="AG11" i="7"/>
  <c r="AH11" i="7"/>
  <c r="AF42" i="7"/>
  <c r="AG42" i="7"/>
  <c r="AH42" i="7"/>
  <c r="AF26" i="7"/>
  <c r="AG26" i="7"/>
  <c r="AH26" i="7"/>
  <c r="AF24" i="7"/>
  <c r="AG24" i="7"/>
  <c r="AH24" i="7"/>
  <c r="AF34" i="7"/>
  <c r="AG34" i="7"/>
  <c r="AH34" i="7"/>
  <c r="AF18" i="7"/>
  <c r="AG18" i="7"/>
  <c r="AH18" i="7"/>
  <c r="AF10" i="7"/>
  <c r="AG10" i="7"/>
  <c r="AH10" i="7"/>
  <c r="AF41" i="7"/>
  <c r="AG41" i="7"/>
  <c r="AH41" i="7"/>
  <c r="AG33" i="7"/>
  <c r="AH33" i="7"/>
  <c r="AF33" i="7"/>
  <c r="AG25" i="7"/>
  <c r="AH25" i="7"/>
  <c r="AF25" i="7"/>
  <c r="AF17" i="7"/>
  <c r="AG17" i="7"/>
  <c r="AH17" i="7"/>
  <c r="AG40" i="7"/>
  <c r="AH40" i="7"/>
  <c r="AF40" i="7"/>
  <c r="AG32" i="7"/>
  <c r="AH32" i="7"/>
  <c r="AF32" i="7"/>
  <c r="AF16" i="7"/>
  <c r="AG16" i="7"/>
  <c r="AH16" i="7"/>
  <c r="AG39" i="7"/>
  <c r="AF39" i="7"/>
  <c r="AH39" i="7"/>
  <c r="AG31" i="7"/>
  <c r="AF31" i="7"/>
  <c r="AH31" i="7"/>
  <c r="AG23" i="7"/>
  <c r="AF23" i="7"/>
  <c r="AH23" i="7"/>
  <c r="AG15" i="7"/>
  <c r="AF15" i="7"/>
  <c r="AH15" i="7"/>
  <c r="AG30" i="7"/>
  <c r="AH30" i="7"/>
  <c r="AF30" i="7"/>
  <c r="AH20" i="7"/>
  <c r="AF20" i="7"/>
  <c r="AG20" i="7"/>
  <c r="W40" i="1"/>
  <c r="A367" i="12"/>
  <c r="W34" i="1"/>
  <c r="W30" i="1"/>
  <c r="W26" i="1"/>
  <c r="W22" i="1"/>
  <c r="W18" i="1"/>
  <c r="W14" i="1"/>
  <c r="AF9" i="7"/>
  <c r="AH9" i="7"/>
  <c r="W41" i="1"/>
  <c r="W10" i="1"/>
  <c r="W42" i="1"/>
  <c r="W38" i="1"/>
  <c r="W39" i="1"/>
  <c r="W37" i="1"/>
  <c r="W33" i="1"/>
  <c r="W29" i="1"/>
  <c r="W25" i="1"/>
  <c r="W21" i="1"/>
  <c r="W17" i="1"/>
  <c r="W13" i="1"/>
  <c r="W9" i="1"/>
  <c r="W35" i="1"/>
  <c r="W31" i="1"/>
  <c r="W27" i="1"/>
  <c r="W23" i="1"/>
  <c r="W19" i="1"/>
  <c r="W15" i="1"/>
  <c r="W11" i="1"/>
  <c r="W36" i="1"/>
  <c r="W32" i="1"/>
  <c r="W28" i="1"/>
  <c r="W24" i="1"/>
  <c r="W20" i="1"/>
  <c r="W16" i="1"/>
  <c r="W12" i="1"/>
  <c r="B361" i="12"/>
  <c r="B364" i="12"/>
  <c r="D361" i="12"/>
  <c r="E361" i="12"/>
  <c r="A373" i="12" l="1"/>
  <c r="P8" i="7"/>
  <c r="O8" i="7"/>
  <c r="D367" i="12"/>
  <c r="E367" i="12"/>
  <c r="B370" i="12"/>
  <c r="B367" i="12"/>
  <c r="A379" i="12" l="1"/>
  <c r="W8" i="1"/>
  <c r="B376" i="12"/>
  <c r="D373" i="12"/>
  <c r="B373" i="12"/>
  <c r="E373" i="12"/>
  <c r="A385" i="12" l="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2" i="1"/>
  <c r="D379" i="12"/>
  <c r="B379" i="12"/>
  <c r="E379" i="12"/>
  <c r="B382" i="12"/>
  <c r="A391" i="12" l="1"/>
  <c r="B8" i="1"/>
  <c r="B385" i="12"/>
  <c r="B388" i="12"/>
  <c r="D385" i="12"/>
  <c r="E385" i="12"/>
  <c r="A397" i="12" l="1"/>
  <c r="D391" i="12"/>
  <c r="B394" i="12"/>
  <c r="E391" i="12"/>
  <c r="B391" i="12"/>
  <c r="A403" i="12" l="1"/>
  <c r="B400" i="12"/>
  <c r="E397" i="12"/>
  <c r="B397" i="12"/>
  <c r="D397" i="12"/>
  <c r="A409" i="12" l="1"/>
  <c r="E403" i="12"/>
  <c r="D403" i="12"/>
  <c r="B403" i="12"/>
  <c r="B406" i="12"/>
  <c r="A415" i="12" l="1"/>
  <c r="E409" i="12"/>
  <c r="D409" i="12"/>
  <c r="B409" i="12"/>
  <c r="B412" i="12"/>
  <c r="A421" i="12" l="1"/>
  <c r="B418" i="12"/>
  <c r="E415" i="12"/>
  <c r="B415" i="12"/>
  <c r="B424" i="12"/>
  <c r="D415" i="12"/>
  <c r="E421" i="12" l="1"/>
  <c r="B421" i="12"/>
  <c r="D421" i="12"/>
</calcChain>
</file>

<file path=xl/sharedStrings.xml><?xml version="1.0" encoding="utf-8"?>
<sst xmlns="http://schemas.openxmlformats.org/spreadsheetml/2006/main" count="1345" uniqueCount="177">
  <si>
    <t>Unit UPC</t>
  </si>
  <si>
    <t>Case UPC</t>
  </si>
  <si>
    <t>Description</t>
  </si>
  <si>
    <t>Size</t>
  </si>
  <si>
    <t>UOM</t>
  </si>
  <si>
    <t>Pack</t>
  </si>
  <si>
    <t>MOQ</t>
  </si>
  <si>
    <t>Tie</t>
  </si>
  <si>
    <t>Tier</t>
  </si>
  <si>
    <t>Cost Link</t>
  </si>
  <si>
    <t>Case Cost</t>
  </si>
  <si>
    <t>Unit Cost</t>
  </si>
  <si>
    <t>Margin</t>
  </si>
  <si>
    <t>Sell Cost</t>
  </si>
  <si>
    <t>ü</t>
  </si>
  <si>
    <t>#</t>
  </si>
  <si>
    <t xml:space="preserve">GE Code </t>
  </si>
  <si>
    <t>L (IN)</t>
  </si>
  <si>
    <t>W (IN)</t>
  </si>
  <si>
    <t>H (IN)</t>
  </si>
  <si>
    <t>Wt (LB)</t>
  </si>
  <si>
    <t>Grp</t>
  </si>
  <si>
    <t>Subgrp</t>
  </si>
  <si>
    <t>GE Family</t>
  </si>
  <si>
    <t>MI Family</t>
  </si>
  <si>
    <t>Vendor #</t>
  </si>
  <si>
    <t>Vendor Name</t>
  </si>
  <si>
    <t>Contact Name</t>
  </si>
  <si>
    <t>Contact Email</t>
  </si>
  <si>
    <t>Contact Phone</t>
  </si>
  <si>
    <t>Merch #</t>
  </si>
  <si>
    <t>Tag Date</t>
  </si>
  <si>
    <t>Submitted Date</t>
  </si>
  <si>
    <t>SRP</t>
  </si>
  <si>
    <t>DO NOT INCLUDE CHECK DIGITS FOR ANY UPC SUBMISSIONS</t>
  </si>
  <si>
    <t>Field Shading Guide</t>
  </si>
  <si>
    <t>Vendor Field</t>
  </si>
  <si>
    <t>Merchandising Field</t>
  </si>
  <si>
    <t>Auto-Calculation</t>
  </si>
  <si>
    <t>Yes</t>
  </si>
  <si>
    <t>GE Family
MI Family</t>
  </si>
  <si>
    <t>Master Cost Link ID number, maintained in HQ</t>
  </si>
  <si>
    <t xml:space="preserve">Wholesale/inside margin percent. Net Sell will calculate based on this value and the Cost/Unit. This form does not account for other adjustments. </t>
  </si>
  <si>
    <t>4 digits each, item will be assigned to the defined Group/Subgroup</t>
  </si>
  <si>
    <t>Group/Subgroup</t>
  </si>
  <si>
    <t>Definition</t>
  </si>
  <si>
    <t>Field</t>
  </si>
  <si>
    <t>Required</t>
  </si>
  <si>
    <t>Merchandising Fields</t>
  </si>
  <si>
    <t>Suggested Retail Price for the sellable unit</t>
  </si>
  <si>
    <t>Size and Unit Of Measure of the sellable unit (e.g., 1.5 OZ, 2 EA, 4 CT)
Allowable UOMs: CT (Count), EA (Each), PK (Pack), OZ (Ounce), LB (Pound), PT (Pint), QT (Quart), GL (Gallon)</t>
  </si>
  <si>
    <t>Size
UOM</t>
  </si>
  <si>
    <t>UPC on the sellable unit. Follow the UPC examples shown above; include the System Designator, do NOT include the Check Digit</t>
  </si>
  <si>
    <t>Vendor Fields</t>
  </si>
  <si>
    <t>Total cost of the case - do not enter unit cost</t>
  </si>
  <si>
    <t>Number of layers on a full pallet of product; vertical pallet dimension</t>
  </si>
  <si>
    <t>Number of cases in a layer of a full pallet of product; horizontal pallet dimension</t>
  </si>
  <si>
    <t>Case weight in pounds. Do not enter the weight of the sellable unit</t>
  </si>
  <si>
    <t>Case dimensions in inches. Do not enter dimensions of the sellable unit</t>
  </si>
  <si>
    <t>Maximum 30 character description of the sellable unit. Size, UOM, and Pack information should be entered in their respective fields and are not needed for the description</t>
  </si>
  <si>
    <t>UPC on the outer container. This UPC will identify the item on POs. Follow the UPC examples shown above; include the System Designator, do NOT include the Check Digit. Giant Eagle does not transmit GTINs. Do not send the UPC of any Inner Packs.</t>
  </si>
  <si>
    <t xml:space="preserve">        This form is not designed to accommodate shippers - use the Warehouse Shipper Form on Market Partners  </t>
  </si>
  <si>
    <t>GE Retail</t>
  </si>
  <si>
    <t>MI Retail</t>
  </si>
  <si>
    <t>Shelf Life</t>
  </si>
  <si>
    <t>CAW</t>
  </si>
  <si>
    <t>Order Restriction</t>
  </si>
  <si>
    <t>Slotting</t>
  </si>
  <si>
    <t xml:space="preserve">Size </t>
  </si>
  <si>
    <t>Group</t>
  </si>
  <si>
    <t xml:space="preserve">Pack </t>
  </si>
  <si>
    <t>Inner Pack</t>
  </si>
  <si>
    <t>Sub-group</t>
  </si>
  <si>
    <t>Select</t>
  </si>
  <si>
    <t>No Restriction</t>
  </si>
  <si>
    <t>Supply Item</t>
  </si>
  <si>
    <t>Replacement</t>
  </si>
  <si>
    <t>Gluten Free?</t>
  </si>
  <si>
    <t xml:space="preserve">WIC? </t>
  </si>
  <si>
    <t>% Juice</t>
  </si>
  <si>
    <t>Shelf Life (Days)</t>
  </si>
  <si>
    <t>Units Per Inner Pack</t>
  </si>
  <si>
    <t>Case Pack</t>
  </si>
  <si>
    <t xml:space="preserve"> Description - Max 30 Characters</t>
  </si>
  <si>
    <t>Similar Item</t>
  </si>
  <si>
    <t>Product Type</t>
  </si>
  <si>
    <t>Reason</t>
  </si>
  <si>
    <t>Desired Setup</t>
  </si>
  <si>
    <t>Type</t>
  </si>
  <si>
    <t>Reflect</t>
  </si>
  <si>
    <t>OI &amp; Reflect</t>
  </si>
  <si>
    <t>Wholesale Margin</t>
  </si>
  <si>
    <t>Allowance calculation (for information only)</t>
  </si>
  <si>
    <t>OI</t>
  </si>
  <si>
    <t>Scanback</t>
  </si>
  <si>
    <t>Cost/Retail Information</t>
  </si>
  <si>
    <t>Item Setup Information</t>
  </si>
  <si>
    <t>Add?</t>
  </si>
  <si>
    <t>Merchandising - Warehouse New Item Form</t>
  </si>
  <si>
    <t>Data Integrity - Warehouse New Item Form</t>
  </si>
  <si>
    <t>Availability Date</t>
  </si>
  <si>
    <t>Vendor - Warehouse New Item Form</t>
  </si>
  <si>
    <t>Salesperson's Authorization</t>
  </si>
  <si>
    <t>Category Authorization</t>
  </si>
  <si>
    <t>Fac 1</t>
  </si>
  <si>
    <t>Fac 2</t>
  </si>
  <si>
    <t>New Item</t>
  </si>
  <si>
    <t>Pack Change</t>
  </si>
  <si>
    <t>Bonus</t>
  </si>
  <si>
    <t>Open Stock</t>
  </si>
  <si>
    <t>Seasonal</t>
  </si>
  <si>
    <t>In &amp; Out</t>
  </si>
  <si>
    <t>Pallet</t>
  </si>
  <si>
    <t>Tie/Layer</t>
  </si>
  <si>
    <t>No</t>
  </si>
  <si>
    <t>New Warehouse Item Form will not be accepted without Sample, UPC Image, or Product Information/Spec Sheet</t>
  </si>
  <si>
    <t>Exp Mvmt</t>
  </si>
  <si>
    <t>Replace - Flow</t>
  </si>
  <si>
    <t>Replace - Stop</t>
  </si>
  <si>
    <t>Total Slotting</t>
  </si>
  <si>
    <t>Thursday that stores will first hang tags for the item, or reset date. Stores should not be expected to order or merchandise the item before this date.</t>
  </si>
  <si>
    <t xml:space="preserve">The Giant Eagle Facility code(s), e.g., 01/61 or 80 </t>
  </si>
  <si>
    <t>Fac 1/Fac 2</t>
  </si>
  <si>
    <t>Category Approval to set up the item with the supplied information</t>
  </si>
  <si>
    <t>The retail quantity, used in conjunction with the Retail fields (e.g., the 4 in 4/$5, the 2 in 2/$5). Not required if the quantity is 1 (1/$1.99)</t>
  </si>
  <si>
    <t>If the item is a replacement or bonus, include the related current/everyday/straight Item Code or UPC</t>
  </si>
  <si>
    <t xml:space="preserve">Related Item </t>
  </si>
  <si>
    <t>Select the desired setup. A Bonus item must have a related straight/everday item. 
Replacement - Flow: an item that will be subbed and must be familied with the replaced item
Replacement - Stop: an item that will immediately be placed on the shelf at the time of reset. Old product will not be shipped via subs</t>
  </si>
  <si>
    <t>Expected weekly shipments from the warehouse to retail locations</t>
  </si>
  <si>
    <t>Exp Movement</t>
  </si>
  <si>
    <t>Minimum Order Quantity for store orders - for each order, the store will receive the number of units defined by the MOQ. If a value is entered in this field, the item will be set up as a piece pick item.</t>
  </si>
  <si>
    <t>Vendor No.
Vendor Name</t>
  </si>
  <si>
    <t>Yes or No to indicate the item is Gluten Free. Requires a Gluten Free statement on company letterhead</t>
  </si>
  <si>
    <t>Gluten Free</t>
  </si>
  <si>
    <t>Yes or No to indicate the item is on the national or state WIC food list</t>
  </si>
  <si>
    <t>WIC Eligible</t>
  </si>
  <si>
    <t>If applicable, amount in percent of real juice in the product</t>
  </si>
  <si>
    <t>Defines the quantity that can be ordered in a PO. Choose between a single case, a pallet tie/layer, or a full pallet</t>
  </si>
  <si>
    <t>Date the item can first be shipped to Giant Eagle</t>
  </si>
  <si>
    <t>Shelf life in days from the date of production to the printed expiration date</t>
  </si>
  <si>
    <t>Amount that will be provided as a slotting fee</t>
  </si>
  <si>
    <r>
      <t xml:space="preserve">If applicable, an everyday allowance applied to the </t>
    </r>
    <r>
      <rPr>
        <i/>
        <sz val="11"/>
        <color theme="1"/>
        <rFont val="Calibri"/>
        <family val="2"/>
        <scheme val="minor"/>
      </rPr>
      <t>unit</t>
    </r>
    <r>
      <rPr>
        <sz val="11"/>
        <color theme="1"/>
        <rFont val="Calibri"/>
        <family val="2"/>
        <scheme val="minor"/>
      </rPr>
      <t xml:space="preserve"> cost as an Off Invoice (OI) or Scanback</t>
    </r>
  </si>
  <si>
    <t>Cube Adjusted Weight, if applicable</t>
  </si>
  <si>
    <t>Tier/Hi</t>
  </si>
  <si>
    <t>Tie/Ti</t>
  </si>
  <si>
    <t>Case Weight</t>
  </si>
  <si>
    <t>Case Length
Case Width
Case Height</t>
  </si>
  <si>
    <t>Units per Inner Pack</t>
  </si>
  <si>
    <t xml:space="preserve">Number of sellable units inside the case that will be shipped to Giant Eagle. Do not include Inner Pack information </t>
  </si>
  <si>
    <t>Relative to the Reason field - if this is a New Item, enter an Item Code or UPC of a similar item. If this is a Pack Change, Replacement, or Bonus/Seasonal Replacement, enter an Item Code or UPC of the Existing, Replaced, or Straight/Everyday item, respectively</t>
  </si>
  <si>
    <t xml:space="preserve">Select the type that best fits this item. </t>
  </si>
  <si>
    <t>Is this a new item, or is it related to an existing item? Select from the list and enter the Related Item if necessary</t>
  </si>
  <si>
    <r>
      <t xml:space="preserve">        VENDOR DIRECTIONS: </t>
    </r>
    <r>
      <rPr>
        <sz val="11"/>
        <color theme="1"/>
        <rFont val="Calibri"/>
        <family val="2"/>
        <scheme val="minor"/>
      </rPr>
      <t xml:space="preserve">Fill out the </t>
    </r>
    <r>
      <rPr>
        <b/>
        <sz val="11"/>
        <color theme="1"/>
        <rFont val="Calibri"/>
        <family val="2"/>
        <scheme val="minor"/>
      </rPr>
      <t>Vendor</t>
    </r>
    <r>
      <rPr>
        <sz val="11"/>
        <color theme="1"/>
        <rFont val="Calibri"/>
        <family val="2"/>
        <scheme val="minor"/>
      </rPr>
      <t xml:space="preserve"> tab directly</t>
    </r>
    <r>
      <rPr>
        <b/>
        <sz val="11"/>
        <color theme="1"/>
        <rFont val="Calibri"/>
        <family val="2"/>
        <scheme val="minor"/>
      </rPr>
      <t xml:space="preserve">. </t>
    </r>
    <r>
      <rPr>
        <sz val="11"/>
        <color theme="1"/>
        <rFont val="Calibri"/>
        <family val="2"/>
        <scheme val="minor"/>
      </rPr>
      <t>All items must share a Vendor #, Warehouse, Merch #, and Tag Date (if applicable)</t>
    </r>
  </si>
  <si>
    <t>Warehouse New Item Form Field Definitions</t>
  </si>
  <si>
    <t>GE Retail Margin</t>
  </si>
  <si>
    <t>MI Retail Margin</t>
  </si>
  <si>
    <t xml:space="preserve">        UPC Images or Product Information/Spec Sheets must accompany any new item submissions</t>
  </si>
  <si>
    <r>
      <t>Directions</t>
    </r>
    <r>
      <rPr>
        <sz val="11"/>
        <color theme="1"/>
        <rFont val="Calibri"/>
        <family val="2"/>
        <scheme val="minor"/>
      </rPr>
      <t>: Information will feed from the Vendor tab; provide a UPC image for any new item. It is inadvisable to print this form without restricting the printable pages.</t>
    </r>
  </si>
  <si>
    <t>Vendor Notes</t>
  </si>
  <si>
    <t>Merchandising Notes</t>
  </si>
  <si>
    <t>New Warehouse Item Form UPC Images &amp; Notes</t>
  </si>
  <si>
    <t xml:space="preserve">In the event that an item is discontinued due to poor performance, Giant Eagle will bill the vendor 50% of the average cost of the remaining inventory to cover markdowns to liquidate the item. </t>
  </si>
  <si>
    <r>
      <t xml:space="preserve">        Add barcode images via the </t>
    </r>
    <r>
      <rPr>
        <b/>
        <sz val="11"/>
        <color theme="1"/>
        <rFont val="Calibri"/>
        <family val="2"/>
        <scheme val="minor"/>
      </rPr>
      <t xml:space="preserve">UPC Image &amp; Notes </t>
    </r>
    <r>
      <rPr>
        <sz val="11"/>
        <color theme="1"/>
        <rFont val="Calibri"/>
        <family val="2"/>
        <scheme val="minor"/>
      </rPr>
      <t>tab or attach spec sheets with your email submission of the NIF</t>
    </r>
  </si>
  <si>
    <t>Number of units contained in an Inner Pack, if applicable. The Inner Pack is a container within the Master Pack that includes a set number of sellable units (e.g, this value would be 6 for a Case Pack of 48 units that is divided into 8 containers of 6 units).</t>
  </si>
  <si>
    <t xml:space="preserve">Vendor Number is assigned by Giant Eagle. This is NOT your Deal Central number. Vendor Name is used to confirm the vendor number.
Please reach out to your Merchandising contact if you are unsure of your correct vendor number. </t>
  </si>
  <si>
    <t>Assigned Merchandiser #</t>
  </si>
  <si>
    <t xml:space="preserve">Indicate the existing Family Code that the item should be added to. If a new Family is needed, type New and provide details in the Merchandising Notes field on the UPC Image &amp; Notes tab. </t>
  </si>
  <si>
    <t>GE Retail
MI Retail</t>
  </si>
  <si>
    <t xml:space="preserve">Actual retail that will be assigned to the item. The % field will calculate retail margin % based off the Net Sell </t>
  </si>
  <si>
    <t>Unit Allowance</t>
  </si>
  <si>
    <t>Choose the type of Allowance that will be applied - OI &amp; Reflect, OI (no reflect), or Scanback
OI &amp; Reflect will separately calculate the wholesale margin % and the retail margin % with the provided values</t>
  </si>
  <si>
    <t>Reflect (Allowance)</t>
  </si>
  <si>
    <t>Type (Allowance)</t>
  </si>
  <si>
    <t xml:space="preserve">If OI &amp; Reflect is selected, that amount to be Reflected on store invoicing. Note that this calculator matches the invoicing calculation and allows the full value of the allowance to be applied to both wholesale and retail. </t>
  </si>
  <si>
    <t>HQ</t>
  </si>
  <si>
    <t>RP</t>
  </si>
  <si>
    <t>Related Item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</si>
</sst>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quot;$&quot;#,##0.00"/>
    <numFmt numFmtId="165" formatCode="0000"/>
    <numFmt numFmtId="166" formatCode="0.0"/>
    <numFmt numFmtId="167" formatCode="000000"/>
    <numFmt numFmtId="168" formatCode="&quot;$&quot;#,##0"/>
    <numFmt numFmtId="169" formatCode="&quot;$&quot;#,##0.000"/>
    <numFmt numFmtId="170" formatCode="00"/>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Wingdings"/>
      <charset val="2"/>
    </font>
    <font>
      <b/>
      <sz val="14"/>
      <color theme="1"/>
      <name val="Calibri"/>
      <family val="2"/>
      <scheme val="minor"/>
    </font>
    <font>
      <i/>
      <sz val="10"/>
      <color theme="1"/>
      <name val="Calibri"/>
      <family val="2"/>
      <scheme val="minor"/>
    </font>
    <font>
      <sz val="10"/>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i/>
      <strike/>
      <sz val="10"/>
      <color theme="0" tint="-0.14996795556505021"/>
      <name val="Calibri"/>
      <family val="2"/>
      <scheme val="minor"/>
    </font>
    <font>
      <i/>
      <sz val="11"/>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59999389629810485"/>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style="medium">
        <color auto="1"/>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medium">
        <color auto="1"/>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auto="1"/>
      </bottom>
      <diagonal/>
    </border>
    <border>
      <left style="medium">
        <color auto="1"/>
      </left>
      <right/>
      <top style="thin">
        <color indexed="64"/>
      </top>
      <bottom style="thin">
        <color indexed="64"/>
      </bottom>
      <diagonal/>
    </border>
    <border>
      <left style="thin">
        <color indexed="64"/>
      </left>
      <right style="dashed">
        <color indexed="64"/>
      </right>
      <top style="thin">
        <color indexed="64"/>
      </top>
      <bottom style="medium">
        <color auto="1"/>
      </bottom>
      <diagonal/>
    </border>
    <border>
      <left style="dashed">
        <color indexed="64"/>
      </left>
      <right style="thin">
        <color indexed="64"/>
      </right>
      <top style="thin">
        <color indexed="64"/>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style="dashed">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thin">
        <color indexed="64"/>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right style="dashed">
        <color indexed="64"/>
      </right>
      <top style="thin">
        <color indexed="64"/>
      </top>
      <bottom style="medium">
        <color indexed="64"/>
      </bottom>
      <diagonal/>
    </border>
    <border>
      <left/>
      <right/>
      <top style="medium">
        <color auto="1"/>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auto="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46">
    <xf numFmtId="0" fontId="0" fillId="0" borderId="0" xfId="0"/>
    <xf numFmtId="0" fontId="2" fillId="0" borderId="0" xfId="0" applyFont="1" applyAlignment="1">
      <alignment vertical="center"/>
    </xf>
    <xf numFmtId="0" fontId="0" fillId="0" borderId="0" xfId="0" applyAlignment="1">
      <alignment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166" fontId="2" fillId="0" borderId="18" xfId="0" applyNumberFormat="1" applyFont="1" applyBorder="1" applyAlignment="1" applyProtection="1">
      <alignment horizontal="center" vertical="center"/>
      <protection locked="0"/>
    </xf>
    <xf numFmtId="166" fontId="2" fillId="0" borderId="1" xfId="0" applyNumberFormat="1"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2" fontId="2" fillId="0" borderId="18" xfId="0" applyNumberFormat="1"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167" fontId="2" fillId="0" borderId="8" xfId="0" applyNumberFormat="1" applyFont="1" applyBorder="1" applyAlignment="1" applyProtection="1">
      <alignment horizontal="center" vertical="center"/>
      <protection locked="0"/>
    </xf>
    <xf numFmtId="1" fontId="2" fillId="0" borderId="4"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8" fillId="3" borderId="1" xfId="0" applyFont="1" applyFill="1" applyBorder="1" applyAlignment="1">
      <alignment horizontal="center" vertical="center"/>
    </xf>
    <xf numFmtId="0" fontId="0" fillId="0" borderId="0" xfId="0" applyAlignment="1">
      <alignment vertical="center" wrapText="1"/>
    </xf>
    <xf numFmtId="0" fontId="0" fillId="0" borderId="25" xfId="0" applyBorder="1" applyAlignment="1">
      <alignment horizontal="center" vertical="center" wrapText="1"/>
    </xf>
    <xf numFmtId="0" fontId="7" fillId="0" borderId="23" xfId="0" applyFont="1" applyBorder="1" applyAlignment="1">
      <alignment horizontal="center" vertical="center" wrapText="1"/>
    </xf>
    <xf numFmtId="0" fontId="7" fillId="0" borderId="21" xfId="0" applyFont="1" applyBorder="1" applyAlignment="1">
      <alignment horizontal="center" vertical="center" wrapText="1"/>
    </xf>
    <xf numFmtId="0" fontId="2" fillId="0" borderId="24" xfId="0" applyFont="1" applyBorder="1" applyAlignment="1"/>
    <xf numFmtId="0" fontId="5" fillId="0" borderId="0" xfId="0" applyFont="1" applyAlignment="1">
      <alignment vertical="top"/>
    </xf>
    <xf numFmtId="0" fontId="2" fillId="0" borderId="0" xfId="0" applyFont="1"/>
    <xf numFmtId="0" fontId="0" fillId="0" borderId="0" xfId="0" applyAlignment="1">
      <alignment horizontal="center" vertical="center"/>
    </xf>
    <xf numFmtId="0" fontId="0" fillId="0" borderId="0" xfId="0" applyBorder="1" applyAlignment="1">
      <alignment vertical="center"/>
    </xf>
    <xf numFmtId="0" fontId="7" fillId="0" borderId="22" xfId="0" applyFont="1" applyBorder="1" applyAlignment="1">
      <alignment horizontal="center" vertical="center" wrapText="1"/>
    </xf>
    <xf numFmtId="0" fontId="7" fillId="0" borderId="21" xfId="0" applyFont="1" applyBorder="1" applyAlignment="1">
      <alignment horizontal="center" vertical="center"/>
    </xf>
    <xf numFmtId="0" fontId="2" fillId="0" borderId="24" xfId="0" applyFont="1" applyBorder="1" applyAlignment="1">
      <alignment horizontal="center"/>
    </xf>
    <xf numFmtId="0" fontId="0" fillId="0" borderId="3" xfId="0" applyFont="1" applyBorder="1" applyAlignment="1" applyProtection="1">
      <alignment horizontal="center" vertical="center"/>
      <protection locked="0"/>
    </xf>
    <xf numFmtId="0" fontId="0" fillId="0" borderId="1" xfId="0" applyBorder="1" applyAlignment="1">
      <alignment vertical="center" wrapText="1"/>
    </xf>
    <xf numFmtId="0" fontId="0" fillId="0" borderId="1" xfId="0" applyBorder="1" applyAlignment="1">
      <alignment vertical="center"/>
    </xf>
    <xf numFmtId="0" fontId="0" fillId="0" borderId="0" xfId="0" applyBorder="1" applyAlignment="1">
      <alignment horizontal="center" vertical="center" wrapText="1"/>
    </xf>
    <xf numFmtId="0" fontId="0" fillId="0" borderId="0" xfId="0" applyAlignment="1">
      <alignment horizontal="center" vertical="center"/>
    </xf>
    <xf numFmtId="0" fontId="2" fillId="0" borderId="24" xfId="0" applyFont="1" applyBorder="1" applyAlignment="1">
      <alignment horizontal="center"/>
    </xf>
    <xf numFmtId="1" fontId="2" fillId="0" borderId="18" xfId="0" applyNumberFormat="1" applyFont="1" applyBorder="1" applyAlignment="1" applyProtection="1">
      <alignment horizontal="center" vertical="center"/>
      <protection locked="0"/>
    </xf>
    <xf numFmtId="0" fontId="2" fillId="0" borderId="24" xfId="0" applyFont="1" applyBorder="1" applyAlignment="1">
      <alignment vertical="center"/>
    </xf>
    <xf numFmtId="0" fontId="8" fillId="0" borderId="2" xfId="0" applyFont="1" applyBorder="1" applyAlignment="1">
      <alignment horizontal="center" vertical="center"/>
    </xf>
    <xf numFmtId="0" fontId="8" fillId="0" borderId="2" xfId="0" applyFont="1" applyBorder="1" applyAlignment="1">
      <alignment horizontal="center" vertical="center"/>
    </xf>
    <xf numFmtId="0" fontId="0" fillId="0" borderId="44" xfId="0" applyBorder="1"/>
    <xf numFmtId="0" fontId="0" fillId="0" borderId="46" xfId="0" applyBorder="1"/>
    <xf numFmtId="0" fontId="0" fillId="0" borderId="45" xfId="0" applyBorder="1"/>
    <xf numFmtId="0" fontId="11" fillId="0" borderId="42" xfId="0" applyFont="1" applyFill="1" applyBorder="1" applyAlignment="1" applyProtection="1">
      <alignment horizontal="center" vertical="center"/>
      <protection hidden="1"/>
    </xf>
    <xf numFmtId="0" fontId="11" fillId="0" borderId="30" xfId="0" applyFont="1" applyBorder="1" applyAlignment="1" applyProtection="1">
      <alignment horizontal="center" vertical="center"/>
      <protection locked="0"/>
    </xf>
    <xf numFmtId="165" fontId="11" fillId="0" borderId="30" xfId="0" applyNumberFormat="1"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10" fontId="11" fillId="0" borderId="30" xfId="0" applyNumberFormat="1"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165" fontId="11" fillId="0" borderId="1" xfId="0" applyNumberFormat="1"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10" fontId="11" fillId="0" borderId="1" xfId="0" applyNumberFormat="1"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1" fontId="11" fillId="0" borderId="30" xfId="0" applyNumberFormat="1" applyFont="1" applyBorder="1" applyAlignment="1" applyProtection="1">
      <alignment horizontal="center" vertical="center"/>
      <protection hidden="1"/>
    </xf>
    <xf numFmtId="0" fontId="11" fillId="0" borderId="30" xfId="0" applyFont="1" applyBorder="1" applyAlignment="1" applyProtection="1">
      <alignment horizontal="center" vertical="center"/>
      <protection hidden="1"/>
    </xf>
    <xf numFmtId="2" fontId="11" fillId="0" borderId="30" xfId="0" applyNumberFormat="1" applyFont="1" applyBorder="1" applyAlignment="1" applyProtection="1">
      <alignment horizontal="center" vertical="center"/>
      <protection hidden="1"/>
    </xf>
    <xf numFmtId="165" fontId="11" fillId="0" borderId="30" xfId="0" applyNumberFormat="1" applyFont="1" applyBorder="1" applyAlignment="1" applyProtection="1">
      <alignment horizontal="center" vertical="center"/>
      <protection hidden="1"/>
    </xf>
    <xf numFmtId="166" fontId="11" fillId="0" borderId="30" xfId="0" applyNumberFormat="1" applyFont="1" applyBorder="1" applyAlignment="1" applyProtection="1">
      <alignment horizontal="center" vertical="center"/>
      <protection hidden="1"/>
    </xf>
    <xf numFmtId="2" fontId="11" fillId="0" borderId="9" xfId="0" applyNumberFormat="1"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164" fontId="11" fillId="0" borderId="30" xfId="1" applyNumberFormat="1" applyFont="1" applyBorder="1" applyAlignment="1" applyProtection="1">
      <alignment horizontal="center" vertical="center"/>
      <protection hidden="1"/>
    </xf>
    <xf numFmtId="10" fontId="11" fillId="0" borderId="30" xfId="0" applyNumberFormat="1" applyFont="1" applyBorder="1" applyAlignment="1" applyProtection="1">
      <alignment horizontal="center" vertical="center"/>
      <protection hidden="1"/>
    </xf>
    <xf numFmtId="1" fontId="11" fillId="0" borderId="40" xfId="0" applyNumberFormat="1" applyFont="1" applyBorder="1" applyAlignment="1" applyProtection="1">
      <alignment horizontal="center" vertical="center"/>
      <protection hidden="1"/>
    </xf>
    <xf numFmtId="1" fontId="11" fillId="0" borderId="42" xfId="0" applyNumberFormat="1" applyFont="1" applyBorder="1" applyAlignment="1" applyProtection="1">
      <alignment horizontal="center" vertical="center"/>
      <protection hidden="1"/>
    </xf>
    <xf numFmtId="164" fontId="11" fillId="0" borderId="42" xfId="0" applyNumberFormat="1" applyFont="1" applyBorder="1" applyAlignment="1" applyProtection="1">
      <alignment horizontal="center" vertical="center"/>
      <protection hidden="1"/>
    </xf>
    <xf numFmtId="0" fontId="11" fillId="0" borderId="63" xfId="0" applyFont="1" applyBorder="1" applyAlignment="1" applyProtection="1">
      <alignment horizontal="center" vertical="center"/>
      <protection hidden="1"/>
    </xf>
    <xf numFmtId="0" fontId="11" fillId="0" borderId="31"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0"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8" fillId="0" borderId="2" xfId="0" applyFont="1" applyBorder="1" applyAlignment="1" applyProtection="1">
      <alignment horizontal="center" vertical="center"/>
      <protection hidden="1"/>
    </xf>
    <xf numFmtId="14" fontId="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0" fontId="11" fillId="0" borderId="13" xfId="0" applyFont="1" applyFill="1" applyBorder="1" applyAlignment="1" applyProtection="1">
      <alignment horizontal="center" vertical="center"/>
      <protection hidden="1"/>
    </xf>
    <xf numFmtId="1" fontId="11" fillId="0" borderId="1" xfId="0" applyNumberFormat="1"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2" fontId="11" fillId="0" borderId="1" xfId="0" applyNumberFormat="1" applyFont="1" applyBorder="1" applyAlignment="1" applyProtection="1">
      <alignment horizontal="center" vertical="center"/>
      <protection hidden="1"/>
    </xf>
    <xf numFmtId="165" fontId="11" fillId="0" borderId="1" xfId="0" applyNumberFormat="1" applyFont="1" applyBorder="1" applyAlignment="1" applyProtection="1">
      <alignment horizontal="center" vertical="center"/>
      <protection hidden="1"/>
    </xf>
    <xf numFmtId="166" fontId="11" fillId="0" borderId="1" xfId="0" applyNumberFormat="1" applyFont="1" applyBorder="1" applyAlignment="1" applyProtection="1">
      <alignment horizontal="center" vertical="center"/>
      <protection hidden="1"/>
    </xf>
    <xf numFmtId="2" fontId="11" fillId="0" borderId="4" xfId="0" applyNumberFormat="1" applyFont="1" applyBorder="1" applyAlignment="1" applyProtection="1">
      <alignment horizontal="center" vertical="center"/>
      <protection hidden="1"/>
    </xf>
    <xf numFmtId="0" fontId="11" fillId="0" borderId="8" xfId="0" applyFont="1" applyBorder="1" applyAlignment="1" applyProtection="1">
      <alignment horizontal="center" vertical="center"/>
      <protection hidden="1"/>
    </xf>
    <xf numFmtId="164" fontId="11" fillId="0" borderId="1" xfId="1" applyNumberFormat="1" applyFont="1" applyBorder="1" applyAlignment="1" applyProtection="1">
      <alignment horizontal="center" vertical="center"/>
      <protection hidden="1"/>
    </xf>
    <xf numFmtId="10" fontId="11" fillId="0" borderId="1" xfId="0" applyNumberFormat="1" applyFont="1" applyBorder="1" applyAlignment="1" applyProtection="1">
      <alignment horizontal="center" vertical="center"/>
      <protection hidden="1"/>
    </xf>
    <xf numFmtId="1" fontId="11" fillId="0" borderId="41" xfId="0" applyNumberFormat="1" applyFont="1" applyBorder="1" applyAlignment="1" applyProtection="1">
      <alignment horizontal="center" vertical="center"/>
      <protection hidden="1"/>
    </xf>
    <xf numFmtId="1" fontId="11" fillId="0" borderId="13" xfId="0" applyNumberFormat="1" applyFont="1" applyBorder="1" applyAlignment="1" applyProtection="1">
      <alignment horizontal="center" vertical="center"/>
      <protection hidden="1"/>
    </xf>
    <xf numFmtId="164" fontId="11" fillId="0" borderId="13" xfId="0" applyNumberFormat="1"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167" fontId="2" fillId="0" borderId="15" xfId="0" applyNumberFormat="1" applyFont="1" applyBorder="1" applyAlignment="1" applyProtection="1">
      <alignment horizontal="center" vertical="center"/>
      <protection locked="0"/>
    </xf>
    <xf numFmtId="167" fontId="2" fillId="0" borderId="3" xfId="0" applyNumberFormat="1" applyFont="1" applyBorder="1" applyAlignment="1" applyProtection="1">
      <alignment horizontal="center" vertical="center"/>
      <protection locked="0"/>
    </xf>
    <xf numFmtId="0" fontId="11" fillId="0" borderId="48" xfId="0" applyFont="1" applyFill="1" applyBorder="1" applyAlignment="1" applyProtection="1">
      <alignment horizontal="center" vertical="center"/>
      <protection hidden="1"/>
    </xf>
    <xf numFmtId="1" fontId="11" fillId="0" borderId="32" xfId="0" applyNumberFormat="1" applyFont="1" applyBorder="1" applyAlignment="1" applyProtection="1">
      <alignment horizontal="center" vertical="center"/>
      <protection hidden="1"/>
    </xf>
    <xf numFmtId="0" fontId="11" fillId="0" borderId="32" xfId="0" applyFont="1" applyBorder="1" applyAlignment="1" applyProtection="1">
      <alignment horizontal="center" vertical="center"/>
      <protection hidden="1"/>
    </xf>
    <xf numFmtId="2" fontId="11" fillId="0" borderId="32" xfId="0" applyNumberFormat="1" applyFont="1" applyBorder="1" applyAlignment="1" applyProtection="1">
      <alignment horizontal="center" vertical="center"/>
      <protection hidden="1"/>
    </xf>
    <xf numFmtId="165" fontId="11" fillId="0" borderId="32" xfId="0" applyNumberFormat="1" applyFont="1" applyBorder="1" applyAlignment="1" applyProtection="1">
      <alignment horizontal="center" vertical="center"/>
      <protection hidden="1"/>
    </xf>
    <xf numFmtId="166" fontId="11" fillId="0" borderId="32" xfId="0" applyNumberFormat="1" applyFont="1" applyBorder="1" applyAlignment="1" applyProtection="1">
      <alignment horizontal="center" vertical="center"/>
      <protection hidden="1"/>
    </xf>
    <xf numFmtId="2" fontId="11" fillId="0" borderId="11" xfId="0" applyNumberFormat="1" applyFont="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164" fontId="11" fillId="0" borderId="32" xfId="1" applyNumberFormat="1" applyFont="1" applyBorder="1" applyAlignment="1" applyProtection="1">
      <alignment horizontal="center" vertical="center"/>
      <protection hidden="1"/>
    </xf>
    <xf numFmtId="10" fontId="11" fillId="0" borderId="32" xfId="0" applyNumberFormat="1" applyFont="1" applyBorder="1" applyAlignment="1" applyProtection="1">
      <alignment horizontal="center" vertical="center"/>
      <protection hidden="1"/>
    </xf>
    <xf numFmtId="1" fontId="11" fillId="0" borderId="47" xfId="0" applyNumberFormat="1" applyFont="1" applyBorder="1" applyAlignment="1" applyProtection="1">
      <alignment horizontal="center" vertical="center"/>
      <protection hidden="1"/>
    </xf>
    <xf numFmtId="1" fontId="11" fillId="0" borderId="48" xfId="0" applyNumberFormat="1" applyFont="1" applyBorder="1" applyAlignment="1" applyProtection="1">
      <alignment horizontal="center" vertical="center"/>
      <protection hidden="1"/>
    </xf>
    <xf numFmtId="164" fontId="11" fillId="0" borderId="48" xfId="0" applyNumberFormat="1" applyFont="1" applyBorder="1" applyAlignment="1" applyProtection="1">
      <alignment horizontal="center" vertical="center"/>
      <protection hidden="1"/>
    </xf>
    <xf numFmtId="0" fontId="11" fillId="0" borderId="71"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11" fillId="0" borderId="57" xfId="0" applyFont="1" applyBorder="1" applyAlignment="1" applyProtection="1">
      <alignment horizontal="center" vertical="center"/>
      <protection hidden="1"/>
    </xf>
    <xf numFmtId="0" fontId="11" fillId="0" borderId="60" xfId="0" applyFont="1" applyBorder="1" applyAlignment="1" applyProtection="1">
      <alignment horizontal="center" vertical="center"/>
      <protection hidden="1"/>
    </xf>
    <xf numFmtId="0" fontId="11" fillId="0" borderId="64" xfId="0" applyFont="1" applyBorder="1" applyAlignment="1" applyProtection="1">
      <alignment horizontal="center" vertical="center"/>
      <protection hidden="1"/>
    </xf>
    <xf numFmtId="1" fontId="11" fillId="2" borderId="2" xfId="0" applyNumberFormat="1" applyFont="1" applyFill="1" applyBorder="1" applyAlignment="1" applyProtection="1">
      <alignment horizontal="center" vertical="center"/>
      <protection hidden="1"/>
    </xf>
    <xf numFmtId="0" fontId="11" fillId="2" borderId="30" xfId="0" applyFont="1" applyFill="1" applyBorder="1" applyAlignment="1" applyProtection="1">
      <alignment horizontal="center" vertical="center"/>
      <protection hidden="1"/>
    </xf>
    <xf numFmtId="0" fontId="11" fillId="2" borderId="31" xfId="0" applyFont="1" applyFill="1" applyBorder="1" applyAlignment="1" applyProtection="1">
      <alignment horizontal="center" vertical="center"/>
      <protection hidden="1"/>
    </xf>
    <xf numFmtId="1" fontId="11" fillId="2" borderId="15" xfId="0" applyNumberFormat="1" applyFont="1" applyFill="1" applyBorder="1" applyAlignment="1" applyProtection="1">
      <alignment horizontal="center" vertical="center"/>
      <protection hidden="1"/>
    </xf>
    <xf numFmtId="0" fontId="11" fillId="2" borderId="18" xfId="0" applyFont="1" applyFill="1" applyBorder="1" applyAlignment="1" applyProtection="1">
      <alignment horizontal="center" vertical="center"/>
      <protection hidden="1"/>
    </xf>
    <xf numFmtId="0" fontId="11" fillId="2" borderId="16" xfId="0" applyFont="1" applyFill="1" applyBorder="1" applyAlignment="1" applyProtection="1">
      <alignment horizontal="center" vertical="center"/>
      <protection hidden="1"/>
    </xf>
    <xf numFmtId="1" fontId="11" fillId="2" borderId="8" xfId="0" applyNumberFormat="1" applyFont="1" applyFill="1" applyBorder="1" applyAlignment="1" applyProtection="1">
      <alignment horizontal="center" vertical="center"/>
      <protection hidden="1"/>
    </xf>
    <xf numFmtId="0" fontId="11" fillId="2" borderId="1" xfId="0" applyFont="1" applyFill="1" applyBorder="1" applyAlignment="1" applyProtection="1">
      <alignment horizontal="center" vertical="center"/>
      <protection hidden="1"/>
    </xf>
    <xf numFmtId="0" fontId="11" fillId="2" borderId="6" xfId="0" applyFont="1" applyFill="1" applyBorder="1" applyAlignment="1" applyProtection="1">
      <alignment horizontal="center" vertical="center"/>
      <protection hidden="1"/>
    </xf>
    <xf numFmtId="1" fontId="11" fillId="2" borderId="3" xfId="0" applyNumberFormat="1" applyFont="1" applyFill="1" applyBorder="1" applyAlignment="1" applyProtection="1">
      <alignment horizontal="center" vertical="center"/>
      <protection hidden="1"/>
    </xf>
    <xf numFmtId="0" fontId="11" fillId="2" borderId="32" xfId="0" applyFont="1" applyFill="1" applyBorder="1" applyAlignment="1" applyProtection="1">
      <alignment horizontal="center" vertical="center"/>
      <protection hidden="1"/>
    </xf>
    <xf numFmtId="0" fontId="11" fillId="2" borderId="33" xfId="0" applyFont="1" applyFill="1" applyBorder="1" applyAlignment="1" applyProtection="1">
      <alignment horizontal="center" vertical="center"/>
      <protection hidden="1"/>
    </xf>
    <xf numFmtId="168" fontId="11" fillId="2" borderId="30" xfId="0" applyNumberFormat="1" applyFont="1" applyFill="1" applyBorder="1" applyAlignment="1" applyProtection="1">
      <alignment horizontal="center" vertical="center"/>
      <protection hidden="1"/>
    </xf>
    <xf numFmtId="168" fontId="11" fillId="2" borderId="1" xfId="0" applyNumberFormat="1" applyFont="1" applyFill="1" applyBorder="1" applyAlignment="1" applyProtection="1">
      <alignment horizontal="center" vertical="center"/>
      <protection hidden="1"/>
    </xf>
    <xf numFmtId="168" fontId="11" fillId="2" borderId="32" xfId="0" applyNumberFormat="1" applyFont="1" applyFill="1" applyBorder="1" applyAlignment="1" applyProtection="1">
      <alignment horizontal="center" vertical="center"/>
      <protection hidden="1"/>
    </xf>
    <xf numFmtId="0" fontId="2" fillId="0" borderId="3"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165" fontId="11" fillId="0" borderId="18" xfId="0" applyNumberFormat="1"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165" fontId="11" fillId="0" borderId="32" xfId="0" applyNumberFormat="1"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10" fontId="11" fillId="0" borderId="18" xfId="0" applyNumberFormat="1"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10" fontId="11" fillId="0" borderId="32" xfId="0" applyNumberFormat="1"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70"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1" fontId="2" fillId="0" borderId="16" xfId="0" applyNumberFormat="1" applyFont="1" applyBorder="1" applyAlignment="1" applyProtection="1">
      <alignment horizontal="center" vertical="center"/>
      <protection locked="0"/>
    </xf>
    <xf numFmtId="1" fontId="2" fillId="0" borderId="15" xfId="0" applyNumberFormat="1" applyFont="1" applyBorder="1" applyAlignment="1" applyProtection="1">
      <alignment horizontal="center" vertical="center"/>
      <protection locked="0"/>
    </xf>
    <xf numFmtId="166" fontId="2" fillId="0" borderId="15" xfId="0" applyNumberFormat="1" applyFont="1" applyBorder="1" applyAlignment="1" applyProtection="1">
      <alignment horizontal="center" vertical="center"/>
      <protection locked="0"/>
    </xf>
    <xf numFmtId="2" fontId="2" fillId="0" borderId="16" xfId="0" applyNumberFormat="1" applyFont="1" applyBorder="1" applyAlignment="1" applyProtection="1">
      <alignment horizontal="center" vertical="center"/>
      <protection locked="0"/>
    </xf>
    <xf numFmtId="164" fontId="2" fillId="0" borderId="1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2" fillId="0" borderId="8" xfId="0" applyNumberFormat="1" applyFont="1" applyBorder="1" applyAlignment="1" applyProtection="1">
      <alignment horizontal="center" vertical="center"/>
      <protection locked="0"/>
    </xf>
    <xf numFmtId="166" fontId="2" fillId="0" borderId="8" xfId="0" applyNumberFormat="1" applyFont="1" applyBorder="1" applyAlignment="1" applyProtection="1">
      <alignment horizontal="center" vertical="center"/>
      <protection locked="0"/>
    </xf>
    <xf numFmtId="2" fontId="2" fillId="0" borderId="6" xfId="0" applyNumberFormat="1" applyFont="1" applyBorder="1" applyAlignment="1" applyProtection="1">
      <alignment horizontal="center" vertical="center"/>
      <protection locked="0"/>
    </xf>
    <xf numFmtId="164" fontId="2" fillId="0" borderId="8" xfId="0" applyNumberFormat="1" applyFont="1" applyBorder="1" applyAlignment="1" applyProtection="1">
      <alignment horizontal="center" vertical="center"/>
      <protection locked="0"/>
    </xf>
    <xf numFmtId="169" fontId="2" fillId="2" borderId="18" xfId="0" applyNumberFormat="1" applyFont="1" applyFill="1" applyBorder="1" applyAlignment="1" applyProtection="1">
      <alignment horizontal="center" vertical="center"/>
      <protection hidden="1"/>
    </xf>
    <xf numFmtId="169" fontId="2" fillId="2" borderId="1" xfId="0" applyNumberFormat="1" applyFont="1" applyFill="1" applyBorder="1" applyAlignment="1" applyProtection="1">
      <alignment horizontal="center" vertical="center"/>
      <protection hidden="1"/>
    </xf>
    <xf numFmtId="1" fontId="2" fillId="0" borderId="17" xfId="0" applyNumberFormat="1" applyFont="1" applyBorder="1" applyAlignment="1" applyProtection="1">
      <alignment horizontal="center" vertical="center"/>
      <protection locked="0"/>
    </xf>
    <xf numFmtId="14" fontId="2" fillId="0" borderId="18" xfId="0" applyNumberFormat="1" applyFont="1" applyBorder="1" applyAlignment="1" applyProtection="1">
      <alignment horizontal="center" vertical="center"/>
      <protection locked="0"/>
    </xf>
    <xf numFmtId="9" fontId="2" fillId="0" borderId="18" xfId="0" applyNumberFormat="1"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9" fontId="2" fillId="0" borderId="1" xfId="0" applyNumberFormat="1" applyFont="1" applyBorder="1" applyAlignment="1" applyProtection="1">
      <alignment horizontal="center" vertical="center"/>
      <protection locked="0"/>
    </xf>
    <xf numFmtId="0" fontId="7" fillId="0" borderId="38" xfId="0" applyNumberFormat="1" applyFont="1" applyBorder="1" applyAlignment="1" applyProtection="1">
      <alignment horizontal="center" vertical="center"/>
      <protection hidden="1"/>
    </xf>
    <xf numFmtId="0" fontId="7" fillId="0" borderId="39" xfId="0" applyNumberFormat="1" applyFont="1" applyBorder="1" applyAlignment="1" applyProtection="1">
      <alignment horizontal="center" vertical="center"/>
      <protection hidden="1"/>
    </xf>
    <xf numFmtId="164" fontId="11" fillId="0" borderId="30" xfId="0" applyNumberFormat="1" applyFont="1" applyFill="1" applyBorder="1" applyAlignment="1" applyProtection="1">
      <alignment horizontal="center" vertical="center"/>
      <protection hidden="1"/>
    </xf>
    <xf numFmtId="164" fontId="11" fillId="0" borderId="1" xfId="0" applyNumberFormat="1" applyFont="1" applyFill="1" applyBorder="1" applyAlignment="1" applyProtection="1">
      <alignment horizontal="center" vertical="center"/>
      <protection hidden="1"/>
    </xf>
    <xf numFmtId="164" fontId="11" fillId="0" borderId="32" xfId="0" applyNumberFormat="1" applyFont="1" applyFill="1" applyBorder="1" applyAlignment="1" applyProtection="1">
      <alignment horizontal="center" vertical="center"/>
      <protection hidden="1"/>
    </xf>
    <xf numFmtId="170" fontId="0" fillId="0" borderId="32" xfId="0" applyNumberFormat="1" applyFont="1" applyBorder="1" applyAlignment="1" applyProtection="1">
      <alignment horizontal="center" vertical="center"/>
      <protection locked="0"/>
    </xf>
    <xf numFmtId="170" fontId="8" fillId="0" borderId="38" xfId="0" applyNumberFormat="1" applyFont="1" applyBorder="1" applyAlignment="1">
      <alignment horizontal="center" vertical="center"/>
    </xf>
    <xf numFmtId="168" fontId="2" fillId="0" borderId="16" xfId="0" applyNumberFormat="1" applyFont="1" applyBorder="1" applyAlignment="1" applyProtection="1">
      <alignment horizontal="center" vertical="center"/>
      <protection locked="0"/>
    </xf>
    <xf numFmtId="168" fontId="2" fillId="0" borderId="6" xfId="0" applyNumberFormat="1" applyFont="1" applyBorder="1" applyAlignment="1" applyProtection="1">
      <alignment horizontal="center" vertical="center"/>
      <protection locked="0"/>
    </xf>
    <xf numFmtId="164" fontId="2" fillId="0" borderId="18" xfId="0" applyNumberFormat="1" applyFont="1" applyBorder="1" applyAlignment="1" applyProtection="1">
      <alignment horizontal="center" vertical="center"/>
      <protection locked="0"/>
    </xf>
    <xf numFmtId="164" fontId="2" fillId="0" borderId="1" xfId="0" applyNumberFormat="1" applyFont="1" applyBorder="1" applyAlignment="1" applyProtection="1">
      <alignment horizontal="center" vertical="center"/>
      <protection locked="0"/>
    </xf>
    <xf numFmtId="164" fontId="11" fillId="2" borderId="2" xfId="0" applyNumberFormat="1" applyFont="1" applyFill="1" applyBorder="1" applyAlignment="1" applyProtection="1">
      <alignment horizontal="center" vertical="center"/>
      <protection hidden="1"/>
    </xf>
    <xf numFmtId="164" fontId="11" fillId="2" borderId="15" xfId="0" applyNumberFormat="1" applyFont="1" applyFill="1" applyBorder="1" applyAlignment="1" applyProtection="1">
      <alignment horizontal="center" vertical="center"/>
      <protection hidden="1"/>
    </xf>
    <xf numFmtId="164" fontId="11" fillId="2" borderId="8" xfId="0" applyNumberFormat="1" applyFont="1" applyFill="1" applyBorder="1" applyAlignment="1" applyProtection="1">
      <alignment horizontal="center" vertical="center"/>
      <protection hidden="1"/>
    </xf>
    <xf numFmtId="164" fontId="11" fillId="2" borderId="3" xfId="0" applyNumberFormat="1" applyFont="1" applyFill="1" applyBorder="1" applyAlignment="1" applyProtection="1">
      <alignment horizontal="center" vertical="center"/>
      <protection hidden="1"/>
    </xf>
    <xf numFmtId="10" fontId="11" fillId="2" borderId="31" xfId="0" applyNumberFormat="1" applyFont="1" applyFill="1" applyBorder="1" applyAlignment="1" applyProtection="1">
      <alignment horizontal="center" vertical="center"/>
      <protection hidden="1"/>
    </xf>
    <xf numFmtId="10" fontId="11" fillId="2" borderId="4" xfId="0" applyNumberFormat="1" applyFont="1" applyFill="1" applyBorder="1" applyAlignment="1" applyProtection="1">
      <alignment horizontal="center" vertical="center"/>
      <protection hidden="1"/>
    </xf>
    <xf numFmtId="10" fontId="11" fillId="2" borderId="6" xfId="0" applyNumberFormat="1" applyFont="1" applyFill="1" applyBorder="1" applyAlignment="1" applyProtection="1">
      <alignment horizontal="center" vertical="center"/>
      <protection hidden="1"/>
    </xf>
    <xf numFmtId="10" fontId="11" fillId="2" borderId="11" xfId="0" applyNumberFormat="1" applyFont="1" applyFill="1" applyBorder="1" applyAlignment="1" applyProtection="1">
      <alignment horizontal="center" vertical="center"/>
      <protection hidden="1"/>
    </xf>
    <xf numFmtId="10" fontId="11" fillId="2" borderId="33" xfId="0" applyNumberFormat="1" applyFont="1" applyFill="1" applyBorder="1" applyAlignment="1" applyProtection="1">
      <alignment horizontal="center" vertical="center"/>
      <protection hidden="1"/>
    </xf>
    <xf numFmtId="10" fontId="11" fillId="2" borderId="9" xfId="0" applyNumberFormat="1" applyFont="1" applyFill="1" applyBorder="1" applyAlignment="1" applyProtection="1">
      <alignment horizontal="center" vertical="center"/>
      <protection hidden="1"/>
    </xf>
    <xf numFmtId="164" fontId="11" fillId="0" borderId="30" xfId="0" applyNumberFormat="1" applyFont="1" applyBorder="1" applyAlignment="1" applyProtection="1">
      <alignment horizontal="center" vertical="center"/>
      <protection locked="0"/>
    </xf>
    <xf numFmtId="164" fontId="11" fillId="0" borderId="18" xfId="0" applyNumberFormat="1" applyFont="1" applyBorder="1" applyAlignment="1" applyProtection="1">
      <alignment horizontal="center" vertical="center"/>
      <protection locked="0"/>
    </xf>
    <xf numFmtId="164" fontId="11" fillId="0" borderId="1" xfId="0" applyNumberFormat="1" applyFont="1" applyBorder="1" applyAlignment="1" applyProtection="1">
      <alignment horizontal="center" vertical="center"/>
      <protection locked="0"/>
    </xf>
    <xf numFmtId="164" fontId="11" fillId="0" borderId="32" xfId="0" applyNumberFormat="1" applyFont="1" applyBorder="1" applyAlignment="1" applyProtection="1">
      <alignment horizontal="center" vertical="center"/>
      <protection locked="0"/>
    </xf>
    <xf numFmtId="164" fontId="11" fillId="0" borderId="58" xfId="0" applyNumberFormat="1" applyFont="1" applyBorder="1" applyAlignment="1" applyProtection="1">
      <alignment horizontal="center" vertical="center"/>
      <protection locked="0"/>
    </xf>
    <xf numFmtId="164" fontId="11" fillId="0" borderId="69" xfId="0" applyNumberFormat="1" applyFont="1" applyBorder="1" applyAlignment="1" applyProtection="1">
      <alignment horizontal="center" vertical="center"/>
      <protection locked="0"/>
    </xf>
    <xf numFmtId="164" fontId="11" fillId="0" borderId="61" xfId="0" applyNumberFormat="1" applyFont="1" applyBorder="1" applyAlignment="1" applyProtection="1">
      <alignment horizontal="center" vertical="center"/>
      <protection locked="0"/>
    </xf>
    <xf numFmtId="164" fontId="11" fillId="0" borderId="65" xfId="0" applyNumberFormat="1" applyFont="1" applyBorder="1" applyAlignment="1" applyProtection="1">
      <alignment horizontal="center" vertical="center"/>
      <protection locked="0"/>
    </xf>
    <xf numFmtId="0" fontId="2" fillId="0" borderId="0" xfId="0" applyFont="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14" fontId="0" fillId="0" borderId="24" xfId="0" applyNumberFormat="1" applyFont="1" applyBorder="1" applyAlignment="1" applyProtection="1">
      <alignment vertical="center"/>
    </xf>
    <xf numFmtId="0" fontId="0" fillId="0" borderId="24" xfId="0" applyFont="1" applyBorder="1" applyAlignment="1" applyProtection="1">
      <alignment horizontal="center" vertical="center"/>
    </xf>
    <xf numFmtId="167" fontId="0" fillId="0" borderId="0" xfId="0" applyNumberFormat="1" applyFont="1" applyBorder="1" applyAlignment="1" applyProtection="1">
      <alignment horizontal="center" vertical="center"/>
    </xf>
    <xf numFmtId="49" fontId="0" fillId="0" borderId="24" xfId="0" applyNumberFormat="1" applyFont="1" applyBorder="1" applyAlignment="1" applyProtection="1">
      <alignment vertical="center"/>
    </xf>
    <xf numFmtId="0" fontId="0" fillId="0" borderId="3" xfId="0" applyFont="1" applyBorder="1" applyAlignment="1" applyProtection="1">
      <alignment horizontal="center" vertical="center"/>
      <protection hidden="1"/>
    </xf>
    <xf numFmtId="0" fontId="0" fillId="0" borderId="0" xfId="0"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xf numFmtId="0" fontId="0" fillId="0" borderId="0" xfId="0" applyAlignment="1" applyProtection="1">
      <alignment vertical="center"/>
    </xf>
    <xf numFmtId="0" fontId="2" fillId="0" borderId="5" xfId="0" applyFont="1" applyBorder="1" applyAlignment="1" applyProtection="1"/>
    <xf numFmtId="0" fontId="2" fillId="0" borderId="7" xfId="0" applyFont="1" applyBorder="1" applyAlignment="1" applyProtection="1"/>
    <xf numFmtId="170" fontId="0" fillId="0" borderId="32" xfId="0" applyNumberFormat="1" applyFont="1" applyBorder="1" applyAlignment="1" applyProtection="1">
      <alignment horizontal="center" vertical="center"/>
      <protection hidden="1"/>
    </xf>
    <xf numFmtId="0" fontId="0" fillId="0" borderId="44" xfId="0" applyBorder="1" applyProtection="1">
      <protection locked="0" hidden="1"/>
    </xf>
    <xf numFmtId="0" fontId="0" fillId="0" borderId="46" xfId="0" applyBorder="1" applyProtection="1">
      <protection locked="0" hidden="1"/>
    </xf>
    <xf numFmtId="0" fontId="0" fillId="0" borderId="0" xfId="0" applyAlignment="1">
      <alignment vertical="top"/>
    </xf>
    <xf numFmtId="0" fontId="8" fillId="0" borderId="0" xfId="0" applyFont="1" applyAlignment="1">
      <alignment vertical="center" wrapText="1"/>
    </xf>
    <xf numFmtId="0" fontId="11" fillId="0" borderId="30" xfId="0" applyNumberFormat="1" applyFont="1" applyBorder="1" applyAlignment="1" applyProtection="1">
      <alignment horizontal="center" vertical="center"/>
      <protection hidden="1"/>
    </xf>
    <xf numFmtId="0" fontId="11" fillId="0" borderId="1" xfId="0" applyNumberFormat="1" applyFont="1" applyBorder="1" applyAlignment="1" applyProtection="1">
      <alignment horizontal="center" vertical="center"/>
      <protection hidden="1"/>
    </xf>
    <xf numFmtId="0" fontId="11" fillId="0" borderId="32" xfId="0" applyNumberFormat="1" applyFont="1" applyBorder="1" applyAlignment="1" applyProtection="1">
      <alignment horizontal="center" vertical="center"/>
      <protection hidden="1"/>
    </xf>
    <xf numFmtId="0" fontId="0" fillId="0" borderId="3" xfId="0" applyNumberFormat="1" applyFont="1" applyBorder="1" applyAlignment="1" applyProtection="1">
      <alignment horizontal="center" vertical="center"/>
      <protection hidden="1"/>
    </xf>
    <xf numFmtId="0" fontId="11" fillId="0" borderId="31" xfId="0" applyNumberFormat="1" applyFont="1" applyBorder="1" applyAlignment="1" applyProtection="1">
      <alignment horizontal="center" vertical="center"/>
      <protection hidden="1"/>
    </xf>
    <xf numFmtId="0" fontId="11" fillId="0" borderId="6" xfId="0" applyNumberFormat="1" applyFont="1" applyBorder="1" applyAlignment="1" applyProtection="1">
      <alignment horizontal="center" vertical="center"/>
      <protection hidden="1"/>
    </xf>
    <xf numFmtId="0" fontId="11" fillId="0" borderId="33" xfId="0" applyNumberFormat="1"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6" fillId="2" borderId="73" xfId="0" applyFont="1" applyFill="1" applyBorder="1" applyAlignment="1" applyProtection="1">
      <alignment horizontal="center" vertical="center"/>
      <protection hidden="1"/>
    </xf>
    <xf numFmtId="0" fontId="6" fillId="2" borderId="43" xfId="0" applyFont="1" applyFill="1" applyBorder="1" applyAlignment="1" applyProtection="1">
      <alignment horizontal="center" vertical="center"/>
      <protection hidden="1"/>
    </xf>
    <xf numFmtId="0" fontId="6" fillId="2" borderId="12" xfId="0" applyFont="1" applyFill="1" applyBorder="1" applyAlignment="1" applyProtection="1">
      <alignment horizontal="center" vertical="center"/>
      <protection hidden="1"/>
    </xf>
    <xf numFmtId="0" fontId="11" fillId="0" borderId="44" xfId="0" applyFont="1" applyFill="1" applyBorder="1" applyAlignment="1" applyProtection="1">
      <alignment horizontal="center" vertical="center"/>
      <protection hidden="1"/>
    </xf>
    <xf numFmtId="0" fontId="11" fillId="0" borderId="46" xfId="0" applyFont="1" applyFill="1" applyBorder="1" applyAlignment="1" applyProtection="1">
      <alignment horizontal="center" vertical="center"/>
      <protection hidden="1"/>
    </xf>
    <xf numFmtId="0" fontId="11" fillId="0" borderId="45" xfId="0" applyFont="1" applyFill="1" applyBorder="1" applyAlignment="1" applyProtection="1">
      <alignment horizontal="center" vertical="center"/>
      <protection hidden="1"/>
    </xf>
    <xf numFmtId="0" fontId="11" fillId="0" borderId="57" xfId="0" applyFont="1" applyFill="1" applyBorder="1" applyAlignment="1" applyProtection="1">
      <alignment horizontal="center" vertical="center"/>
      <protection hidden="1"/>
    </xf>
    <xf numFmtId="0" fontId="11" fillId="0" borderId="60" xfId="0" applyFont="1" applyFill="1" applyBorder="1" applyAlignment="1" applyProtection="1">
      <alignment horizontal="center" vertical="center"/>
      <protection hidden="1"/>
    </xf>
    <xf numFmtId="0" fontId="11" fillId="0" borderId="64" xfId="0" applyFont="1" applyFill="1" applyBorder="1" applyAlignment="1" applyProtection="1">
      <alignment horizontal="center" vertical="center"/>
      <protection hidden="1"/>
    </xf>
    <xf numFmtId="0" fontId="2" fillId="0" borderId="32" xfId="0" applyFont="1" applyBorder="1" applyAlignment="1" applyProtection="1">
      <alignment horizontal="center" vertical="center"/>
      <protection locked="0"/>
    </xf>
    <xf numFmtId="1" fontId="2" fillId="0" borderId="33" xfId="0" applyNumberFormat="1" applyFont="1" applyBorder="1" applyAlignment="1" applyProtection="1">
      <alignment horizontal="center" vertical="center"/>
      <protection locked="0"/>
    </xf>
    <xf numFmtId="1" fontId="2" fillId="0" borderId="3" xfId="0" applyNumberFormat="1" applyFont="1" applyBorder="1" applyAlignment="1" applyProtection="1">
      <alignment horizontal="center" vertical="center"/>
      <protection locked="0"/>
    </xf>
    <xf numFmtId="1" fontId="2" fillId="0" borderId="32" xfId="0" applyNumberFormat="1"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166" fontId="2" fillId="0" borderId="3" xfId="0" applyNumberFormat="1" applyFont="1" applyBorder="1" applyAlignment="1" applyProtection="1">
      <alignment horizontal="center" vertical="center"/>
      <protection locked="0"/>
    </xf>
    <xf numFmtId="166" fontId="2" fillId="0" borderId="32" xfId="0" applyNumberFormat="1" applyFont="1" applyBorder="1" applyAlignment="1" applyProtection="1">
      <alignment horizontal="center" vertical="center"/>
      <protection locked="0"/>
    </xf>
    <xf numFmtId="2" fontId="2" fillId="0" borderId="32" xfId="0" applyNumberFormat="1" applyFont="1" applyBorder="1" applyAlignment="1" applyProtection="1">
      <alignment horizontal="center" vertical="center"/>
      <protection locked="0"/>
    </xf>
    <xf numFmtId="2" fontId="2" fillId="0" borderId="33" xfId="0" applyNumberFormat="1" applyFont="1" applyBorder="1" applyAlignment="1" applyProtection="1">
      <alignment horizontal="center" vertical="center"/>
      <protection locked="0"/>
    </xf>
    <xf numFmtId="164" fontId="2" fillId="0" borderId="3" xfId="0" applyNumberFormat="1" applyFont="1" applyBorder="1" applyAlignment="1" applyProtection="1">
      <alignment horizontal="center" vertical="center"/>
      <protection locked="0"/>
    </xf>
    <xf numFmtId="169" fontId="2" fillId="2" borderId="32" xfId="0" applyNumberFormat="1" applyFont="1" applyFill="1" applyBorder="1" applyAlignment="1" applyProtection="1">
      <alignment horizontal="center" vertical="center"/>
      <protection hidden="1"/>
    </xf>
    <xf numFmtId="164" fontId="2" fillId="0" borderId="32" xfId="0" applyNumberFormat="1" applyFont="1" applyBorder="1" applyAlignment="1" applyProtection="1">
      <alignment horizontal="center" vertical="center"/>
      <protection locked="0"/>
    </xf>
    <xf numFmtId="168" fontId="2" fillId="0" borderId="33" xfId="0" applyNumberFormat="1" applyFont="1" applyBorder="1" applyAlignment="1" applyProtection="1">
      <alignment horizontal="center" vertical="center"/>
      <protection locked="0"/>
    </xf>
    <xf numFmtId="1" fontId="2" fillId="0" borderId="11" xfId="0" applyNumberFormat="1" applyFont="1" applyBorder="1" applyAlignment="1" applyProtection="1">
      <alignment horizontal="center" vertical="center"/>
      <protection locked="0"/>
    </xf>
    <xf numFmtId="14" fontId="2" fillId="0" borderId="32" xfId="0" applyNumberFormat="1"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9" fontId="2" fillId="0" borderId="32" xfId="0" applyNumberFormat="1" applyFont="1" applyBorder="1" applyAlignment="1" applyProtection="1">
      <alignment horizontal="center" vertical="center"/>
      <protection locked="0"/>
    </xf>
    <xf numFmtId="0" fontId="8" fillId="0" borderId="30" xfId="0" applyFont="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8" fillId="0" borderId="0" xfId="0" applyFont="1"/>
    <xf numFmtId="0" fontId="2" fillId="0" borderId="72" xfId="0" applyFont="1" applyBorder="1" applyAlignment="1">
      <alignment horizontal="center" vertical="center"/>
    </xf>
    <xf numFmtId="0" fontId="0" fillId="0" borderId="72" xfId="0" applyBorder="1" applyAlignment="1">
      <alignment horizontal="center" vertical="center"/>
    </xf>
    <xf numFmtId="0" fontId="0" fillId="0" borderId="0" xfId="0" applyBorder="1"/>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1" xfId="0" applyNumberFormat="1" applyFont="1" applyBorder="1" applyAlignment="1" applyProtection="1">
      <alignment horizontal="center" vertical="center"/>
      <protection hidden="1"/>
    </xf>
    <xf numFmtId="0" fontId="0" fillId="0" borderId="6" xfId="0" applyNumberFormat="1" applyFont="1" applyBorder="1" applyAlignment="1" applyProtection="1">
      <alignment horizontal="center" vertical="center"/>
      <protection hidden="1"/>
    </xf>
    <xf numFmtId="0" fontId="0" fillId="0" borderId="0" xfId="0" applyProtection="1">
      <protection hidden="1"/>
    </xf>
    <xf numFmtId="0" fontId="2" fillId="0" borderId="72" xfId="0" applyFont="1" applyBorder="1" applyAlignment="1" applyProtection="1">
      <alignment horizontal="center" vertical="center"/>
      <protection hidden="1"/>
    </xf>
    <xf numFmtId="0" fontId="0" fillId="0" borderId="72" xfId="0" applyBorder="1" applyAlignment="1" applyProtection="1">
      <alignment horizontal="center" vertical="center"/>
      <protection hidden="1"/>
    </xf>
    <xf numFmtId="0" fontId="4" fillId="0" borderId="0" xfId="0" applyFont="1" applyAlignment="1"/>
    <xf numFmtId="164" fontId="2" fillId="0" borderId="18" xfId="0" applyNumberFormat="1" applyFont="1" applyFill="1" applyBorder="1" applyAlignment="1" applyProtection="1">
      <alignment horizontal="center" vertical="center"/>
      <protection locked="0"/>
    </xf>
    <xf numFmtId="164" fontId="2" fillId="0" borderId="1" xfId="0" applyNumberFormat="1" applyFont="1" applyFill="1" applyBorder="1" applyAlignment="1" applyProtection="1">
      <alignment horizontal="center" vertical="center"/>
      <protection locked="0"/>
    </xf>
    <xf numFmtId="164" fontId="2" fillId="0" borderId="32" xfId="0" applyNumberFormat="1" applyFont="1" applyFill="1" applyBorder="1" applyAlignment="1" applyProtection="1">
      <alignment horizontal="center" vertical="center"/>
      <protection locked="0"/>
    </xf>
    <xf numFmtId="164" fontId="11" fillId="2" borderId="31" xfId="0" applyNumberFormat="1" applyFont="1" applyFill="1" applyBorder="1" applyAlignment="1" applyProtection="1">
      <alignment horizontal="center" vertical="center"/>
      <protection hidden="1"/>
    </xf>
    <xf numFmtId="164" fontId="11" fillId="2" borderId="16" xfId="0" applyNumberFormat="1" applyFont="1" applyFill="1" applyBorder="1" applyAlignment="1" applyProtection="1">
      <alignment horizontal="center" vertical="center"/>
      <protection hidden="1"/>
    </xf>
    <xf numFmtId="164" fontId="11" fillId="2" borderId="6" xfId="0" applyNumberFormat="1" applyFont="1" applyFill="1" applyBorder="1" applyAlignment="1" applyProtection="1">
      <alignment horizontal="center" vertical="center"/>
      <protection hidden="1"/>
    </xf>
    <xf numFmtId="164" fontId="11" fillId="2" borderId="33" xfId="0" applyNumberFormat="1" applyFont="1" applyFill="1" applyBorder="1" applyAlignment="1" applyProtection="1">
      <alignment horizontal="center" vertical="center"/>
      <protection hidden="1"/>
    </xf>
    <xf numFmtId="0" fontId="0" fillId="0" borderId="1" xfId="0" applyBorder="1" applyAlignment="1">
      <alignment vertical="center"/>
    </xf>
    <xf numFmtId="0" fontId="0" fillId="0" borderId="1" xfId="0" applyBorder="1" applyAlignment="1">
      <alignment vertical="center" wrapText="1"/>
    </xf>
    <xf numFmtId="0" fontId="0" fillId="0" borderId="3" xfId="0" applyNumberFormat="1" applyFont="1" applyBorder="1" applyAlignment="1" applyProtection="1">
      <alignment horizontal="center" vertical="center"/>
      <protection hidden="1"/>
    </xf>
    <xf numFmtId="0" fontId="8" fillId="0" borderId="30" xfId="0" applyFont="1" applyBorder="1" applyAlignment="1">
      <alignment horizontal="center" vertical="center"/>
    </xf>
    <xf numFmtId="0" fontId="8" fillId="0" borderId="2" xfId="0" applyFont="1" applyBorder="1" applyAlignment="1">
      <alignment horizontal="center" vertical="center"/>
    </xf>
    <xf numFmtId="0" fontId="0" fillId="0" borderId="32" xfId="0" applyNumberFormat="1" applyFont="1" applyBorder="1" applyAlignment="1" applyProtection="1">
      <alignment horizontal="center" vertical="center"/>
      <protection hidden="1"/>
    </xf>
    <xf numFmtId="0" fontId="0" fillId="0" borderId="32"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protection hidden="1"/>
    </xf>
    <xf numFmtId="164" fontId="11" fillId="2" borderId="30" xfId="0" applyNumberFormat="1" applyFont="1" applyFill="1" applyBorder="1" applyAlignment="1" applyProtection="1">
      <alignment horizontal="center" vertical="center"/>
      <protection hidden="1"/>
    </xf>
    <xf numFmtId="164" fontId="11" fillId="2" borderId="18" xfId="0" applyNumberFormat="1" applyFont="1" applyFill="1" applyBorder="1" applyAlignment="1" applyProtection="1">
      <alignment horizontal="center" vertical="center"/>
      <protection hidden="1"/>
    </xf>
    <xf numFmtId="164" fontId="11" fillId="2" borderId="1" xfId="0" applyNumberFormat="1" applyFont="1" applyFill="1" applyBorder="1" applyAlignment="1" applyProtection="1">
      <alignment horizontal="center" vertical="center"/>
      <protection hidden="1"/>
    </xf>
    <xf numFmtId="164" fontId="11" fillId="2" borderId="32" xfId="0" applyNumberFormat="1" applyFont="1" applyFill="1" applyBorder="1" applyAlignment="1" applyProtection="1">
      <alignment horizontal="center" vertical="center"/>
      <protection hidden="1"/>
    </xf>
    <xf numFmtId="0" fontId="0" fillId="0" borderId="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7" fillId="0" borderId="30" xfId="0" applyFont="1" applyBorder="1" applyAlignment="1">
      <alignment horizontal="center" vertical="center"/>
    </xf>
    <xf numFmtId="0" fontId="0" fillId="0" borderId="72" xfId="0" applyFill="1" applyBorder="1" applyAlignment="1">
      <alignment vertical="center"/>
    </xf>
    <xf numFmtId="170" fontId="8" fillId="0" borderId="39" xfId="0" applyNumberFormat="1" applyFont="1" applyBorder="1" applyAlignment="1">
      <alignment vertical="center"/>
    </xf>
    <xf numFmtId="0" fontId="2" fillId="0" borderId="80" xfId="0" applyFont="1" applyBorder="1" applyAlignment="1" applyProtection="1"/>
    <xf numFmtId="0" fontId="11" fillId="2" borderId="81" xfId="0" applyFont="1" applyFill="1" applyBorder="1" applyAlignment="1" applyProtection="1">
      <alignment horizontal="center" vertical="center"/>
      <protection hidden="1"/>
    </xf>
    <xf numFmtId="0" fontId="11" fillId="2" borderId="82" xfId="0" applyFont="1" applyFill="1" applyBorder="1" applyAlignment="1" applyProtection="1">
      <alignment horizontal="center" vertical="center"/>
      <protection hidden="1"/>
    </xf>
    <xf numFmtId="0" fontId="0" fillId="0" borderId="72" xfId="0" applyBorder="1" applyAlignment="1">
      <alignment vertical="center"/>
    </xf>
    <xf numFmtId="168" fontId="11" fillId="2" borderId="81" xfId="0" applyNumberFormat="1" applyFont="1" applyFill="1" applyBorder="1" applyAlignment="1" applyProtection="1">
      <alignment horizontal="center" vertical="center"/>
      <protection hidden="1"/>
    </xf>
    <xf numFmtId="0" fontId="0" fillId="0" borderId="0" xfId="0" applyFill="1" applyBorder="1" applyAlignment="1">
      <alignment vertical="center"/>
    </xf>
    <xf numFmtId="0" fontId="0" fillId="0" borderId="24" xfId="0" applyBorder="1"/>
    <xf numFmtId="0" fontId="0" fillId="0" borderId="45" xfId="0" applyBorder="1" applyProtection="1">
      <protection locked="0" hidden="1"/>
    </xf>
    <xf numFmtId="0" fontId="11" fillId="2" borderId="17" xfId="0" applyNumberFormat="1" applyFont="1" applyFill="1" applyBorder="1" applyAlignment="1" applyProtection="1">
      <alignment horizontal="center" vertical="center"/>
      <protection locked="0"/>
    </xf>
    <xf numFmtId="0" fontId="11" fillId="2" borderId="4" xfId="0" applyNumberFormat="1" applyFont="1" applyFill="1" applyBorder="1" applyAlignment="1" applyProtection="1">
      <alignment horizontal="center" vertical="center"/>
      <protection locked="0"/>
    </xf>
    <xf numFmtId="0" fontId="11" fillId="2" borderId="11"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center" vertical="center"/>
    </xf>
    <xf numFmtId="0" fontId="8" fillId="6" borderId="1" xfId="0" applyFont="1" applyFill="1" applyBorder="1" applyAlignment="1">
      <alignment horizontal="center" vertical="center"/>
    </xf>
    <xf numFmtId="0" fontId="0" fillId="0" borderId="0" xfId="0"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Alignment="1">
      <alignment horizontal="center" vertical="top"/>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14" fontId="0" fillId="0" borderId="32" xfId="0" applyNumberFormat="1" applyFont="1" applyBorder="1" applyAlignment="1" applyProtection="1">
      <alignment horizontal="center" vertical="center"/>
      <protection locked="0"/>
    </xf>
    <xf numFmtId="14" fontId="0" fillId="0" borderId="33" xfId="0" applyNumberFormat="1"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8" fillId="0" borderId="0" xfId="0" applyFont="1" applyBorder="1" applyAlignment="1">
      <alignment horizontal="right" vertical="center" wrapText="1"/>
    </xf>
    <xf numFmtId="0" fontId="8" fillId="0" borderId="2" xfId="0" applyFont="1" applyBorder="1" applyAlignment="1">
      <alignment horizontal="center" vertical="center"/>
    </xf>
    <xf numFmtId="0" fontId="0" fillId="0" borderId="3" xfId="0" applyFont="1" applyBorder="1" applyAlignment="1" applyProtection="1">
      <alignment horizontal="center" vertical="center"/>
      <protection locked="0"/>
    </xf>
    <xf numFmtId="0" fontId="0" fillId="0" borderId="32" xfId="0" applyNumberFormat="1" applyFont="1" applyBorder="1" applyAlignment="1" applyProtection="1">
      <alignment horizontal="center" vertical="center"/>
      <protection locked="0"/>
    </xf>
    <xf numFmtId="0" fontId="10" fillId="0" borderId="0" xfId="0" applyFont="1" applyBorder="1" applyAlignment="1">
      <alignment horizontal="center" vertical="center"/>
    </xf>
    <xf numFmtId="0" fontId="0" fillId="0" borderId="32"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3" xfId="0" applyFont="1" applyBorder="1" applyAlignment="1" applyProtection="1">
      <alignment horizontal="center" vertical="center"/>
      <protection hidden="1"/>
    </xf>
    <xf numFmtId="0" fontId="0" fillId="0" borderId="32" xfId="0" applyNumberFormat="1" applyFont="1" applyBorder="1" applyAlignment="1" applyProtection="1">
      <alignment horizontal="center" vertical="center"/>
      <protection hidden="1"/>
    </xf>
    <xf numFmtId="14" fontId="0" fillId="0" borderId="32" xfId="0" applyNumberFormat="1" applyFont="1" applyBorder="1" applyAlignment="1" applyProtection="1">
      <alignment horizontal="center" vertical="center"/>
      <protection hidden="1"/>
    </xf>
    <xf numFmtId="14" fontId="0" fillId="0" borderId="33" xfId="0" applyNumberFormat="1" applyFont="1" applyBorder="1" applyAlignment="1" applyProtection="1">
      <alignment horizontal="center" vertical="center"/>
      <protection hidden="1"/>
    </xf>
    <xf numFmtId="0" fontId="0" fillId="0" borderId="8"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46" xfId="0"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0" fontId="8" fillId="0" borderId="0" xfId="0" applyFont="1" applyAlignment="1">
      <alignment horizontal="left" vertical="center" wrapText="1"/>
    </xf>
    <xf numFmtId="0" fontId="0" fillId="0" borderId="9"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0" fillId="0" borderId="3"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8" fillId="0" borderId="2"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1" fontId="0" fillId="0" borderId="8" xfId="0" applyNumberFormat="1" applyFont="1" applyBorder="1" applyAlignment="1" applyProtection="1">
      <alignment horizontal="center" vertical="center"/>
      <protection hidden="1"/>
    </xf>
    <xf numFmtId="1" fontId="0" fillId="0" borderId="1" xfId="0" applyNumberFormat="1" applyFont="1"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4" fillId="0" borderId="0" xfId="0" applyFont="1" applyAlignment="1">
      <alignment horizontal="center"/>
    </xf>
    <xf numFmtId="0" fontId="7" fillId="0" borderId="26"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51" xfId="0" applyFont="1" applyBorder="1" applyAlignment="1">
      <alignment horizontal="center" vertical="center"/>
    </xf>
    <xf numFmtId="0" fontId="7" fillId="0" borderId="54" xfId="0" applyFont="1" applyBorder="1" applyAlignment="1">
      <alignment horizontal="center" vertical="center"/>
    </xf>
    <xf numFmtId="0" fontId="7" fillId="0" borderId="52" xfId="0" applyFont="1" applyBorder="1" applyAlignment="1">
      <alignment horizontal="center" vertical="center"/>
    </xf>
    <xf numFmtId="0" fontId="7" fillId="0" borderId="55" xfId="0" applyFont="1" applyBorder="1" applyAlignment="1">
      <alignment horizontal="center" vertical="center"/>
    </xf>
    <xf numFmtId="0" fontId="7" fillId="0" borderId="53" xfId="0" applyFont="1" applyBorder="1" applyAlignment="1">
      <alignment horizontal="center" vertical="center"/>
    </xf>
    <xf numFmtId="0" fontId="7" fillId="0" borderId="56" xfId="0" applyFont="1" applyBorder="1" applyAlignment="1">
      <alignment horizontal="center" vertical="center"/>
    </xf>
    <xf numFmtId="0" fontId="7" fillId="0" borderId="29" xfId="0" applyFont="1" applyBorder="1" applyAlignment="1">
      <alignment horizontal="center" vertical="center"/>
    </xf>
    <xf numFmtId="0" fontId="7" fillId="0" borderId="36" xfId="0" applyFont="1" applyBorder="1" applyAlignment="1">
      <alignment horizontal="center" vertical="center"/>
    </xf>
    <xf numFmtId="0" fontId="7" fillId="0" borderId="27"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6" xfId="0" applyFont="1" applyBorder="1" applyAlignment="1">
      <alignment horizontal="center" vertical="center"/>
    </xf>
    <xf numFmtId="0" fontId="7" fillId="0" borderId="35" xfId="0" applyFont="1" applyBorder="1" applyAlignment="1">
      <alignment horizontal="center" vertical="center"/>
    </xf>
    <xf numFmtId="0" fontId="7" fillId="0" borderId="28" xfId="0" applyFont="1" applyBorder="1" applyAlignment="1">
      <alignment horizontal="center" vertical="center"/>
    </xf>
    <xf numFmtId="0" fontId="7" fillId="0" borderId="49" xfId="0" applyFont="1" applyBorder="1" applyAlignment="1">
      <alignment horizontal="center" vertical="center"/>
    </xf>
    <xf numFmtId="0" fontId="7" fillId="0" borderId="29"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7" xfId="0" applyFont="1" applyBorder="1" applyAlignment="1">
      <alignment horizontal="center" vertical="center"/>
    </xf>
    <xf numFmtId="0" fontId="7" fillId="0" borderId="37" xfId="0" applyFont="1" applyBorder="1" applyAlignment="1">
      <alignment horizontal="center" vertical="center"/>
    </xf>
    <xf numFmtId="0" fontId="8" fillId="0" borderId="10" xfId="0" applyFont="1" applyBorder="1" applyAlignment="1">
      <alignment horizontal="center" vertical="center"/>
    </xf>
    <xf numFmtId="0" fontId="8" fillId="0" borderId="76" xfId="0" applyFont="1" applyBorder="1" applyAlignment="1">
      <alignment horizontal="center" vertical="center"/>
    </xf>
    <xf numFmtId="0" fontId="8" fillId="0" borderId="78" xfId="0" applyFont="1" applyBorder="1" applyAlignment="1">
      <alignment horizontal="center" vertical="center"/>
    </xf>
    <xf numFmtId="14" fontId="0" fillId="0" borderId="12" xfId="0" applyNumberFormat="1" applyFont="1" applyBorder="1" applyAlignment="1" applyProtection="1">
      <alignment horizontal="center" vertical="center"/>
      <protection locked="0"/>
    </xf>
    <xf numFmtId="14" fontId="0" fillId="0" borderId="77" xfId="0" applyNumberFormat="1" applyFont="1" applyBorder="1" applyAlignment="1" applyProtection="1">
      <alignment horizontal="center" vertical="center"/>
      <protection locked="0"/>
    </xf>
    <xf numFmtId="14" fontId="0" fillId="0" borderId="79" xfId="0" applyNumberFormat="1" applyFont="1" applyBorder="1" applyAlignment="1" applyProtection="1">
      <alignment horizontal="center" vertical="center"/>
      <protection locked="0"/>
    </xf>
    <xf numFmtId="0" fontId="8" fillId="0" borderId="44" xfId="0" applyFont="1" applyBorder="1" applyAlignment="1">
      <alignment horizontal="center" vertical="center"/>
    </xf>
    <xf numFmtId="0" fontId="8" fillId="0" borderId="9" xfId="0" applyFont="1" applyBorder="1" applyAlignment="1">
      <alignment horizontal="center" vertical="center"/>
    </xf>
    <xf numFmtId="0" fontId="0" fillId="2" borderId="45" xfId="0" applyFont="1" applyFill="1" applyBorder="1" applyAlignment="1" applyProtection="1">
      <alignment horizontal="center" vertical="center"/>
      <protection hidden="1"/>
    </xf>
    <xf numFmtId="0" fontId="0" fillId="2" borderId="11" xfId="0" applyFont="1" applyFill="1" applyBorder="1" applyAlignment="1" applyProtection="1">
      <alignment horizontal="center" vertical="center"/>
      <protection hidden="1"/>
    </xf>
    <xf numFmtId="0" fontId="0" fillId="2" borderId="12" xfId="0" applyFont="1" applyFill="1" applyBorder="1" applyAlignment="1" applyProtection="1">
      <alignment horizontal="center" vertical="center"/>
      <protection hidden="1"/>
    </xf>
    <xf numFmtId="0" fontId="0" fillId="2" borderId="77" xfId="0" applyFont="1" applyFill="1" applyBorder="1" applyAlignment="1" applyProtection="1">
      <alignment horizontal="center" vertical="center"/>
      <protection hidden="1"/>
    </xf>
    <xf numFmtId="14" fontId="0" fillId="2" borderId="12" xfId="0" applyNumberFormat="1" applyFont="1" applyFill="1" applyBorder="1" applyAlignment="1" applyProtection="1">
      <alignment horizontal="center" vertical="center"/>
      <protection hidden="1"/>
    </xf>
    <xf numFmtId="14" fontId="0" fillId="2" borderId="79" xfId="0" applyNumberFormat="1" applyFont="1" applyFill="1" applyBorder="1" applyAlignment="1" applyProtection="1">
      <alignment horizontal="center" vertical="center"/>
      <protection hidden="1"/>
    </xf>
    <xf numFmtId="0" fontId="2" fillId="0" borderId="72" xfId="0" applyFont="1" applyBorder="1" applyAlignment="1" applyProtection="1">
      <alignment horizontal="center"/>
    </xf>
    <xf numFmtId="0" fontId="2" fillId="0" borderId="24" xfId="0" applyFont="1" applyBorder="1" applyAlignment="1" applyProtection="1">
      <alignment horizontal="center"/>
    </xf>
    <xf numFmtId="14" fontId="0" fillId="0" borderId="12" xfId="0" applyNumberFormat="1" applyFont="1" applyBorder="1" applyAlignment="1" applyProtection="1">
      <alignment horizontal="center" vertical="center"/>
      <protection hidden="1"/>
    </xf>
    <xf numFmtId="14" fontId="0" fillId="0" borderId="77" xfId="0" applyNumberFormat="1" applyFont="1" applyBorder="1" applyAlignment="1" applyProtection="1">
      <alignment horizontal="center" vertical="center"/>
      <protection hidden="1"/>
    </xf>
    <xf numFmtId="14" fontId="0" fillId="0" borderId="79" xfId="0" applyNumberFormat="1" applyFont="1" applyBorder="1" applyAlignment="1" applyProtection="1">
      <alignment horizontal="center" vertical="center"/>
      <protection hidden="1"/>
    </xf>
    <xf numFmtId="0" fontId="7" fillId="0" borderId="34" xfId="0" applyFont="1" applyBorder="1" applyAlignment="1">
      <alignment horizontal="center" vertical="center" wrapText="1"/>
    </xf>
    <xf numFmtId="0" fontId="7" fillId="0" borderId="28" xfId="0" applyFont="1" applyBorder="1" applyAlignment="1">
      <alignment horizontal="center" vertical="center" wrapText="1"/>
    </xf>
    <xf numFmtId="0" fontId="3" fillId="0" borderId="27" xfId="0" applyFont="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168" fontId="2" fillId="2" borderId="83" xfId="0" applyNumberFormat="1" applyFont="1" applyFill="1" applyBorder="1" applyAlignment="1" applyProtection="1">
      <alignment horizontal="center" vertical="center"/>
      <protection hidden="1"/>
    </xf>
    <xf numFmtId="168" fontId="2" fillId="2" borderId="84" xfId="0" applyNumberFormat="1" applyFont="1" applyFill="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0" borderId="36" xfId="0" applyFont="1" applyBorder="1" applyAlignment="1" applyProtection="1">
      <alignment horizontal="center" vertical="center"/>
      <protection hidden="1"/>
    </xf>
    <xf numFmtId="0" fontId="0" fillId="0" borderId="3" xfId="0" applyNumberFormat="1" applyFont="1" applyBorder="1" applyAlignment="1" applyProtection="1">
      <alignment horizontal="center" vertical="center"/>
      <protection hidden="1"/>
    </xf>
    <xf numFmtId="0" fontId="7" fillId="0" borderId="27" xfId="0" applyFont="1" applyBorder="1" applyAlignment="1" applyProtection="1">
      <alignment horizontal="center" vertical="center" wrapText="1"/>
      <protection hidden="1"/>
    </xf>
    <xf numFmtId="0" fontId="7" fillId="0" borderId="37" xfId="0" applyFont="1" applyBorder="1" applyAlignment="1" applyProtection="1">
      <alignment horizontal="center" vertical="center" wrapText="1"/>
      <protection hidden="1"/>
    </xf>
    <xf numFmtId="0" fontId="7" fillId="0" borderId="29" xfId="0" applyFont="1" applyBorder="1" applyAlignment="1" applyProtection="1">
      <alignment horizontal="center" vertical="center" wrapText="1"/>
      <protection hidden="1"/>
    </xf>
    <xf numFmtId="0" fontId="7" fillId="0" borderId="36" xfId="0" applyFont="1" applyBorder="1" applyAlignment="1" applyProtection="1">
      <alignment horizontal="center" vertical="center" wrapText="1"/>
      <protection hidden="1"/>
    </xf>
    <xf numFmtId="0" fontId="7" fillId="0" borderId="34" xfId="0" applyFont="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28" xfId="0" applyFont="1" applyBorder="1" applyAlignment="1" applyProtection="1">
      <alignment horizontal="center" vertical="center"/>
      <protection hidden="1"/>
    </xf>
    <xf numFmtId="0" fontId="7" fillId="0" borderId="49"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0" fontId="7" fillId="0" borderId="35" xfId="0" applyFont="1" applyBorder="1" applyAlignment="1" applyProtection="1">
      <alignment horizontal="center" vertical="center"/>
      <protection hidden="1"/>
    </xf>
    <xf numFmtId="0" fontId="2" fillId="0" borderId="24" xfId="0" applyFont="1" applyBorder="1" applyAlignment="1">
      <alignment horizontal="center"/>
    </xf>
    <xf numFmtId="0" fontId="3" fillId="0" borderId="34"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7" fillId="0" borderId="26" xfId="0" applyFont="1" applyBorder="1" applyAlignment="1" applyProtection="1">
      <alignment horizontal="center" vertical="center" wrapText="1"/>
      <protection hidden="1"/>
    </xf>
    <xf numFmtId="0" fontId="7" fillId="0" borderId="35" xfId="0" applyFont="1" applyBorder="1" applyAlignment="1" applyProtection="1">
      <alignment horizontal="center" vertical="center" wrapText="1"/>
      <protection hidden="1"/>
    </xf>
    <xf numFmtId="0" fontId="7" fillId="0" borderId="27" xfId="0" applyFont="1" applyBorder="1" applyAlignment="1" applyProtection="1">
      <alignment horizontal="center" vertical="center"/>
      <protection hidden="1"/>
    </xf>
    <xf numFmtId="0" fontId="7" fillId="0" borderId="37" xfId="0" applyFont="1" applyBorder="1" applyAlignment="1" applyProtection="1">
      <alignment horizontal="center" vertical="center"/>
      <protection hidden="1"/>
    </xf>
  </cellXfs>
  <cellStyles count="2">
    <cellStyle name="Currency" xfId="1" builtinId="4"/>
    <cellStyle name="Normal" xfId="0" builtinId="0"/>
  </cellStyles>
  <dxfs count="229">
    <dxf>
      <font>
        <b val="0"/>
        <i val="0"/>
        <strike val="0"/>
        <color auto="1"/>
      </font>
    </dxf>
    <dxf>
      <font>
        <b/>
        <i val="0"/>
        <strike val="0"/>
        <color auto="1"/>
      </font>
      <fill>
        <patternFill>
          <bgColor theme="9" tint="0.79998168889431442"/>
        </patternFill>
      </fill>
    </dxf>
    <dxf>
      <font>
        <b val="0"/>
        <i val="0"/>
        <strike val="0"/>
        <color auto="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59996337778862885"/>
        </patternFill>
      </fill>
    </dxf>
    <dxf>
      <fill>
        <patternFill>
          <bgColor theme="9" tint="0.59996337778862885"/>
        </patternFill>
      </fill>
    </dxf>
    <dxf>
      <font>
        <b val="0"/>
        <i val="0"/>
        <strike val="0"/>
        <color auto="1"/>
      </font>
      <fill>
        <patternFill>
          <bgColor theme="7" tint="0.79998168889431442"/>
        </patternFill>
      </fill>
    </dxf>
    <dxf>
      <font>
        <b val="0"/>
        <i val="0"/>
        <strike val="0"/>
        <color auto="1"/>
      </font>
      <fill>
        <patternFill patternType="none">
          <bgColor auto="1"/>
        </patternFill>
      </fill>
    </dxf>
    <dxf>
      <font>
        <b val="0"/>
        <i val="0"/>
        <strike val="0"/>
        <color auto="1"/>
      </font>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bgColor theme="7" tint="0.79998168889431442"/>
        </patternFill>
      </fill>
    </dxf>
    <dxf>
      <font>
        <b val="0"/>
        <i val="0"/>
        <strike val="0"/>
        <color auto="1"/>
      </font>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val="0"/>
        <i val="0"/>
        <strike val="0"/>
        <color auto="1"/>
      </font>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bgColor theme="7" tint="0.79998168889431442"/>
        </patternFill>
      </fill>
    </dxf>
    <dxf>
      <font>
        <b val="0"/>
        <i val="0"/>
        <strike val="0"/>
        <color auto="1"/>
      </font>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B9" lockText="1" noThreeD="1"/>
</file>

<file path=xl/ctrlProps/ctrlProp10.xml><?xml version="1.0" encoding="utf-8"?>
<formControlPr xmlns="http://schemas.microsoft.com/office/spreadsheetml/2009/9/main" objectType="CheckBox" checked="Checked" fmlaLink="B18" lockText="1" noThreeD="1"/>
</file>

<file path=xl/ctrlProps/ctrlProp11.xml><?xml version="1.0" encoding="utf-8"?>
<formControlPr xmlns="http://schemas.microsoft.com/office/spreadsheetml/2009/9/main" objectType="CheckBox" checked="Checked" fmlaLink="B19" lockText="1" noThreeD="1"/>
</file>

<file path=xl/ctrlProps/ctrlProp12.xml><?xml version="1.0" encoding="utf-8"?>
<formControlPr xmlns="http://schemas.microsoft.com/office/spreadsheetml/2009/9/main" objectType="CheckBox" checked="Checked" fmlaLink="B20" lockText="1" noThreeD="1"/>
</file>

<file path=xl/ctrlProps/ctrlProp13.xml><?xml version="1.0" encoding="utf-8"?>
<formControlPr xmlns="http://schemas.microsoft.com/office/spreadsheetml/2009/9/main" objectType="CheckBox" checked="Checked" fmlaLink="B21" lockText="1" noThreeD="1"/>
</file>

<file path=xl/ctrlProps/ctrlProp14.xml><?xml version="1.0" encoding="utf-8"?>
<formControlPr xmlns="http://schemas.microsoft.com/office/spreadsheetml/2009/9/main" objectType="CheckBox" checked="Checked" fmlaLink="B22" lockText="1" noThreeD="1"/>
</file>

<file path=xl/ctrlProps/ctrlProp15.xml><?xml version="1.0" encoding="utf-8"?>
<formControlPr xmlns="http://schemas.microsoft.com/office/spreadsheetml/2009/9/main" objectType="CheckBox" checked="Checked" fmlaLink="B23" lockText="1" noThreeD="1"/>
</file>

<file path=xl/ctrlProps/ctrlProp16.xml><?xml version="1.0" encoding="utf-8"?>
<formControlPr xmlns="http://schemas.microsoft.com/office/spreadsheetml/2009/9/main" objectType="CheckBox" checked="Checked" fmlaLink="B24" lockText="1" noThreeD="1"/>
</file>

<file path=xl/ctrlProps/ctrlProp17.xml><?xml version="1.0" encoding="utf-8"?>
<formControlPr xmlns="http://schemas.microsoft.com/office/spreadsheetml/2009/9/main" objectType="CheckBox" checked="Checked" fmlaLink="B25" lockText="1" noThreeD="1"/>
</file>

<file path=xl/ctrlProps/ctrlProp18.xml><?xml version="1.0" encoding="utf-8"?>
<formControlPr xmlns="http://schemas.microsoft.com/office/spreadsheetml/2009/9/main" objectType="CheckBox" checked="Checked" fmlaLink="B26" lockText="1" noThreeD="1"/>
</file>

<file path=xl/ctrlProps/ctrlProp19.xml><?xml version="1.0" encoding="utf-8"?>
<formControlPr xmlns="http://schemas.microsoft.com/office/spreadsheetml/2009/9/main" objectType="CheckBox" checked="Checked" fmlaLink="B27" lockText="1" noThreeD="1"/>
</file>

<file path=xl/ctrlProps/ctrlProp2.xml><?xml version="1.0" encoding="utf-8"?>
<formControlPr xmlns="http://schemas.microsoft.com/office/spreadsheetml/2009/9/main" objectType="CheckBox" checked="Checked" fmlaLink="B10" lockText="1" noThreeD="1"/>
</file>

<file path=xl/ctrlProps/ctrlProp20.xml><?xml version="1.0" encoding="utf-8"?>
<formControlPr xmlns="http://schemas.microsoft.com/office/spreadsheetml/2009/9/main" objectType="CheckBox" checked="Checked" fmlaLink="B28" lockText="1" noThreeD="1"/>
</file>

<file path=xl/ctrlProps/ctrlProp21.xml><?xml version="1.0" encoding="utf-8"?>
<formControlPr xmlns="http://schemas.microsoft.com/office/spreadsheetml/2009/9/main" objectType="CheckBox" checked="Checked" fmlaLink="B29" lockText="1" noThreeD="1"/>
</file>

<file path=xl/ctrlProps/ctrlProp22.xml><?xml version="1.0" encoding="utf-8"?>
<formControlPr xmlns="http://schemas.microsoft.com/office/spreadsheetml/2009/9/main" objectType="CheckBox" checked="Checked" fmlaLink="B30" lockText="1" noThreeD="1"/>
</file>

<file path=xl/ctrlProps/ctrlProp23.xml><?xml version="1.0" encoding="utf-8"?>
<formControlPr xmlns="http://schemas.microsoft.com/office/spreadsheetml/2009/9/main" objectType="CheckBox" checked="Checked" fmlaLink="B31" lockText="1" noThreeD="1"/>
</file>

<file path=xl/ctrlProps/ctrlProp24.xml><?xml version="1.0" encoding="utf-8"?>
<formControlPr xmlns="http://schemas.microsoft.com/office/spreadsheetml/2009/9/main" objectType="CheckBox" checked="Checked" fmlaLink="B32" lockText="1" noThreeD="1"/>
</file>

<file path=xl/ctrlProps/ctrlProp25.xml><?xml version="1.0" encoding="utf-8"?>
<formControlPr xmlns="http://schemas.microsoft.com/office/spreadsheetml/2009/9/main" objectType="CheckBox" checked="Checked" fmlaLink="B33" lockText="1" noThreeD="1"/>
</file>

<file path=xl/ctrlProps/ctrlProp26.xml><?xml version="1.0" encoding="utf-8"?>
<formControlPr xmlns="http://schemas.microsoft.com/office/spreadsheetml/2009/9/main" objectType="CheckBox" checked="Checked" fmlaLink="B34" lockText="1" noThreeD="1"/>
</file>

<file path=xl/ctrlProps/ctrlProp27.xml><?xml version="1.0" encoding="utf-8"?>
<formControlPr xmlns="http://schemas.microsoft.com/office/spreadsheetml/2009/9/main" objectType="CheckBox" checked="Checked" fmlaLink="B35" lockText="1" noThreeD="1"/>
</file>

<file path=xl/ctrlProps/ctrlProp28.xml><?xml version="1.0" encoding="utf-8"?>
<formControlPr xmlns="http://schemas.microsoft.com/office/spreadsheetml/2009/9/main" objectType="CheckBox" checked="Checked" fmlaLink="B36" lockText="1" noThreeD="1"/>
</file>

<file path=xl/ctrlProps/ctrlProp29.xml><?xml version="1.0" encoding="utf-8"?>
<formControlPr xmlns="http://schemas.microsoft.com/office/spreadsheetml/2009/9/main" objectType="CheckBox" checked="Checked" fmlaLink="B37" lockText="1" noThreeD="1"/>
</file>

<file path=xl/ctrlProps/ctrlProp3.xml><?xml version="1.0" encoding="utf-8"?>
<formControlPr xmlns="http://schemas.microsoft.com/office/spreadsheetml/2009/9/main" objectType="CheckBox" checked="Checked" fmlaLink="B11" lockText="1" noThreeD="1"/>
</file>

<file path=xl/ctrlProps/ctrlProp30.xml><?xml version="1.0" encoding="utf-8"?>
<formControlPr xmlns="http://schemas.microsoft.com/office/spreadsheetml/2009/9/main" objectType="CheckBox" checked="Checked" fmlaLink="B38" lockText="1" noThreeD="1"/>
</file>

<file path=xl/ctrlProps/ctrlProp31.xml><?xml version="1.0" encoding="utf-8"?>
<formControlPr xmlns="http://schemas.microsoft.com/office/spreadsheetml/2009/9/main" objectType="CheckBox" checked="Checked" fmlaLink="B39" lockText="1" noThreeD="1"/>
</file>

<file path=xl/ctrlProps/ctrlProp32.xml><?xml version="1.0" encoding="utf-8"?>
<formControlPr xmlns="http://schemas.microsoft.com/office/spreadsheetml/2009/9/main" objectType="CheckBox" checked="Checked" fmlaLink="B40" lockText="1" noThreeD="1"/>
</file>

<file path=xl/ctrlProps/ctrlProp33.xml><?xml version="1.0" encoding="utf-8"?>
<formControlPr xmlns="http://schemas.microsoft.com/office/spreadsheetml/2009/9/main" objectType="CheckBox" checked="Checked" fmlaLink="B41" lockText="1" noThreeD="1"/>
</file>

<file path=xl/ctrlProps/ctrlProp34.xml><?xml version="1.0" encoding="utf-8"?>
<formControlPr xmlns="http://schemas.microsoft.com/office/spreadsheetml/2009/9/main" objectType="CheckBox" checked="Checked" fmlaLink="B42" lockText="1" noThreeD="1"/>
</file>

<file path=xl/ctrlProps/ctrlProp35.xml><?xml version="1.0" encoding="utf-8"?>
<formControlPr xmlns="http://schemas.microsoft.com/office/spreadsheetml/2009/9/main" objectType="CheckBox" checked="Checked" fmlaLink="B43" lockText="1" noThreeD="1"/>
</file>

<file path=xl/ctrlProps/ctrlProp36.xml><?xml version="1.0" encoding="utf-8"?>
<formControlPr xmlns="http://schemas.microsoft.com/office/spreadsheetml/2009/9/main" objectType="CheckBox" checked="Checked" fmlaLink="B53" lockText="1" noThreeD="1"/>
</file>

<file path=xl/ctrlProps/ctrlProp37.xml><?xml version="1.0" encoding="utf-8"?>
<formControlPr xmlns="http://schemas.microsoft.com/office/spreadsheetml/2009/9/main" objectType="CheckBox" checked="Checked" fmlaLink="B54" lockText="1" noThreeD="1"/>
</file>

<file path=xl/ctrlProps/ctrlProp38.xml><?xml version="1.0" encoding="utf-8"?>
<formControlPr xmlns="http://schemas.microsoft.com/office/spreadsheetml/2009/9/main" objectType="CheckBox" checked="Checked" fmlaLink="B55" lockText="1" noThreeD="1"/>
</file>

<file path=xl/ctrlProps/ctrlProp39.xml><?xml version="1.0" encoding="utf-8"?>
<formControlPr xmlns="http://schemas.microsoft.com/office/spreadsheetml/2009/9/main" objectType="CheckBox" checked="Checked" fmlaLink="B56" lockText="1" noThreeD="1"/>
</file>

<file path=xl/ctrlProps/ctrlProp4.xml><?xml version="1.0" encoding="utf-8"?>
<formControlPr xmlns="http://schemas.microsoft.com/office/spreadsheetml/2009/9/main" objectType="CheckBox" checked="Checked" fmlaLink="B12" lockText="1" noThreeD="1"/>
</file>

<file path=xl/ctrlProps/ctrlProp40.xml><?xml version="1.0" encoding="utf-8"?>
<formControlPr xmlns="http://schemas.microsoft.com/office/spreadsheetml/2009/9/main" objectType="CheckBox" checked="Checked" fmlaLink="B57" lockText="1" noThreeD="1"/>
</file>

<file path=xl/ctrlProps/ctrlProp41.xml><?xml version="1.0" encoding="utf-8"?>
<formControlPr xmlns="http://schemas.microsoft.com/office/spreadsheetml/2009/9/main" objectType="CheckBox" checked="Checked" fmlaLink="B58" lockText="1" noThreeD="1"/>
</file>

<file path=xl/ctrlProps/ctrlProp42.xml><?xml version="1.0" encoding="utf-8"?>
<formControlPr xmlns="http://schemas.microsoft.com/office/spreadsheetml/2009/9/main" objectType="CheckBox" checked="Checked" fmlaLink="B59" lockText="1" noThreeD="1"/>
</file>

<file path=xl/ctrlProps/ctrlProp43.xml><?xml version="1.0" encoding="utf-8"?>
<formControlPr xmlns="http://schemas.microsoft.com/office/spreadsheetml/2009/9/main" objectType="CheckBox" checked="Checked" fmlaLink="B60" lockText="1" noThreeD="1"/>
</file>

<file path=xl/ctrlProps/ctrlProp44.xml><?xml version="1.0" encoding="utf-8"?>
<formControlPr xmlns="http://schemas.microsoft.com/office/spreadsheetml/2009/9/main" objectType="CheckBox" checked="Checked" fmlaLink="B61" lockText="1" noThreeD="1"/>
</file>

<file path=xl/ctrlProps/ctrlProp45.xml><?xml version="1.0" encoding="utf-8"?>
<formControlPr xmlns="http://schemas.microsoft.com/office/spreadsheetml/2009/9/main" objectType="CheckBox" checked="Checked" fmlaLink="B62" lockText="1" noThreeD="1"/>
</file>

<file path=xl/ctrlProps/ctrlProp46.xml><?xml version="1.0" encoding="utf-8"?>
<formControlPr xmlns="http://schemas.microsoft.com/office/spreadsheetml/2009/9/main" objectType="CheckBox" checked="Checked" fmlaLink="B63" lockText="1" noThreeD="1"/>
</file>

<file path=xl/ctrlProps/ctrlProp47.xml><?xml version="1.0" encoding="utf-8"?>
<formControlPr xmlns="http://schemas.microsoft.com/office/spreadsheetml/2009/9/main" objectType="CheckBox" checked="Checked" fmlaLink="B64" lockText="1" noThreeD="1"/>
</file>

<file path=xl/ctrlProps/ctrlProp48.xml><?xml version="1.0" encoding="utf-8"?>
<formControlPr xmlns="http://schemas.microsoft.com/office/spreadsheetml/2009/9/main" objectType="CheckBox" checked="Checked" fmlaLink="B65" lockText="1" noThreeD="1"/>
</file>

<file path=xl/ctrlProps/ctrlProp49.xml><?xml version="1.0" encoding="utf-8"?>
<formControlPr xmlns="http://schemas.microsoft.com/office/spreadsheetml/2009/9/main" objectType="CheckBox" checked="Checked" fmlaLink="B66" lockText="1" noThreeD="1"/>
</file>

<file path=xl/ctrlProps/ctrlProp5.xml><?xml version="1.0" encoding="utf-8"?>
<formControlPr xmlns="http://schemas.microsoft.com/office/spreadsheetml/2009/9/main" objectType="CheckBox" checked="Checked" fmlaLink="B13" lockText="1" noThreeD="1"/>
</file>

<file path=xl/ctrlProps/ctrlProp50.xml><?xml version="1.0" encoding="utf-8"?>
<formControlPr xmlns="http://schemas.microsoft.com/office/spreadsheetml/2009/9/main" objectType="CheckBox" checked="Checked" fmlaLink="B67" lockText="1" noThreeD="1"/>
</file>

<file path=xl/ctrlProps/ctrlProp51.xml><?xml version="1.0" encoding="utf-8"?>
<formControlPr xmlns="http://schemas.microsoft.com/office/spreadsheetml/2009/9/main" objectType="CheckBox" checked="Checked" fmlaLink="B68" lockText="1" noThreeD="1"/>
</file>

<file path=xl/ctrlProps/ctrlProp52.xml><?xml version="1.0" encoding="utf-8"?>
<formControlPr xmlns="http://schemas.microsoft.com/office/spreadsheetml/2009/9/main" objectType="CheckBox" checked="Checked" fmlaLink="B69" lockText="1" noThreeD="1"/>
</file>

<file path=xl/ctrlProps/ctrlProp53.xml><?xml version="1.0" encoding="utf-8"?>
<formControlPr xmlns="http://schemas.microsoft.com/office/spreadsheetml/2009/9/main" objectType="CheckBox" checked="Checked" fmlaLink="B70" lockText="1" noThreeD="1"/>
</file>

<file path=xl/ctrlProps/ctrlProp54.xml><?xml version="1.0" encoding="utf-8"?>
<formControlPr xmlns="http://schemas.microsoft.com/office/spreadsheetml/2009/9/main" objectType="CheckBox" checked="Checked" fmlaLink="B71" lockText="1" noThreeD="1"/>
</file>

<file path=xl/ctrlProps/ctrlProp55.xml><?xml version="1.0" encoding="utf-8"?>
<formControlPr xmlns="http://schemas.microsoft.com/office/spreadsheetml/2009/9/main" objectType="CheckBox" checked="Checked" fmlaLink="B72" lockText="1" noThreeD="1"/>
</file>

<file path=xl/ctrlProps/ctrlProp56.xml><?xml version="1.0" encoding="utf-8"?>
<formControlPr xmlns="http://schemas.microsoft.com/office/spreadsheetml/2009/9/main" objectType="CheckBox" checked="Checked" fmlaLink="B73" lockText="1" noThreeD="1"/>
</file>

<file path=xl/ctrlProps/ctrlProp57.xml><?xml version="1.0" encoding="utf-8"?>
<formControlPr xmlns="http://schemas.microsoft.com/office/spreadsheetml/2009/9/main" objectType="CheckBox" checked="Checked" fmlaLink="B74" lockText="1" noThreeD="1"/>
</file>

<file path=xl/ctrlProps/ctrlProp58.xml><?xml version="1.0" encoding="utf-8"?>
<formControlPr xmlns="http://schemas.microsoft.com/office/spreadsheetml/2009/9/main" objectType="CheckBox" checked="Checked" fmlaLink="B75" lockText="1" noThreeD="1"/>
</file>

<file path=xl/ctrlProps/ctrlProp59.xml><?xml version="1.0" encoding="utf-8"?>
<formControlPr xmlns="http://schemas.microsoft.com/office/spreadsheetml/2009/9/main" objectType="CheckBox" checked="Checked" fmlaLink="B76" lockText="1" noThreeD="1"/>
</file>

<file path=xl/ctrlProps/ctrlProp6.xml><?xml version="1.0" encoding="utf-8"?>
<formControlPr xmlns="http://schemas.microsoft.com/office/spreadsheetml/2009/9/main" objectType="CheckBox" checked="Checked" fmlaLink="B14" lockText="1" noThreeD="1"/>
</file>

<file path=xl/ctrlProps/ctrlProp60.xml><?xml version="1.0" encoding="utf-8"?>
<formControlPr xmlns="http://schemas.microsoft.com/office/spreadsheetml/2009/9/main" objectType="CheckBox" checked="Checked" fmlaLink="B77" lockText="1" noThreeD="1"/>
</file>

<file path=xl/ctrlProps/ctrlProp61.xml><?xml version="1.0" encoding="utf-8"?>
<formControlPr xmlns="http://schemas.microsoft.com/office/spreadsheetml/2009/9/main" objectType="CheckBox" checked="Checked" fmlaLink="B78" lockText="1" noThreeD="1"/>
</file>

<file path=xl/ctrlProps/ctrlProp62.xml><?xml version="1.0" encoding="utf-8"?>
<formControlPr xmlns="http://schemas.microsoft.com/office/spreadsheetml/2009/9/main" objectType="CheckBox" checked="Checked" fmlaLink="B79" lockText="1" noThreeD="1"/>
</file>

<file path=xl/ctrlProps/ctrlProp63.xml><?xml version="1.0" encoding="utf-8"?>
<formControlPr xmlns="http://schemas.microsoft.com/office/spreadsheetml/2009/9/main" objectType="CheckBox" checked="Checked" fmlaLink="B80" lockText="1" noThreeD="1"/>
</file>

<file path=xl/ctrlProps/ctrlProp64.xml><?xml version="1.0" encoding="utf-8"?>
<formControlPr xmlns="http://schemas.microsoft.com/office/spreadsheetml/2009/9/main" objectType="CheckBox" checked="Checked" fmlaLink="B81" lockText="1" noThreeD="1"/>
</file>

<file path=xl/ctrlProps/ctrlProp65.xml><?xml version="1.0" encoding="utf-8"?>
<formControlPr xmlns="http://schemas.microsoft.com/office/spreadsheetml/2009/9/main" objectType="CheckBox" checked="Checked" fmlaLink="B82" lockText="1" noThreeD="1"/>
</file>

<file path=xl/ctrlProps/ctrlProp66.xml><?xml version="1.0" encoding="utf-8"?>
<formControlPr xmlns="http://schemas.microsoft.com/office/spreadsheetml/2009/9/main" objectType="CheckBox" checked="Checked" fmlaLink="B83" lockText="1" noThreeD="1"/>
</file>

<file path=xl/ctrlProps/ctrlProp67.xml><?xml version="1.0" encoding="utf-8"?>
<formControlPr xmlns="http://schemas.microsoft.com/office/spreadsheetml/2009/9/main" objectType="CheckBox" checked="Checked" fmlaLink="B84" lockText="1" noThreeD="1"/>
</file>

<file path=xl/ctrlProps/ctrlProp68.xml><?xml version="1.0" encoding="utf-8"?>
<formControlPr xmlns="http://schemas.microsoft.com/office/spreadsheetml/2009/9/main" objectType="CheckBox" checked="Checked" fmlaLink="B85" lockText="1" noThreeD="1"/>
</file>

<file path=xl/ctrlProps/ctrlProp69.xml><?xml version="1.0" encoding="utf-8"?>
<formControlPr xmlns="http://schemas.microsoft.com/office/spreadsheetml/2009/9/main" objectType="CheckBox" checked="Checked" fmlaLink="B86" lockText="1" noThreeD="1"/>
</file>

<file path=xl/ctrlProps/ctrlProp7.xml><?xml version="1.0" encoding="utf-8"?>
<formControlPr xmlns="http://schemas.microsoft.com/office/spreadsheetml/2009/9/main" objectType="CheckBox" checked="Checked" fmlaLink="B15" lockText="1" noThreeD="1"/>
</file>

<file path=xl/ctrlProps/ctrlProp70.xml><?xml version="1.0" encoding="utf-8"?>
<formControlPr xmlns="http://schemas.microsoft.com/office/spreadsheetml/2009/9/main" objectType="CheckBox" checked="Checked" fmlaLink="B87" lockText="1" noThreeD="1"/>
</file>

<file path=xl/ctrlProps/ctrlProp8.xml><?xml version="1.0" encoding="utf-8"?>
<formControlPr xmlns="http://schemas.microsoft.com/office/spreadsheetml/2009/9/main" objectType="CheckBox" checked="Checked" fmlaLink="B16" lockText="1" noThreeD="1"/>
</file>

<file path=xl/ctrlProps/ctrlProp9.xml><?xml version="1.0" encoding="utf-8"?>
<formControlPr xmlns="http://schemas.microsoft.com/office/spreadsheetml/2009/9/main" objectType="CheckBox" checked="Checked" fmlaLink="B1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76199</xdr:colOff>
      <xdr:row>1</xdr:row>
      <xdr:rowOff>4098</xdr:rowOff>
    </xdr:from>
    <xdr:ext cx="2047645" cy="395952"/>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76199" y="251748"/>
          <a:ext cx="2047645" cy="395952"/>
        </a:xfrm>
        <a:prstGeom prst="rect">
          <a:avLst/>
        </a:prstGeom>
      </xdr:spPr>
    </xdr:pic>
    <xdr:clientData/>
  </xdr:oneCellAnchor>
  <xdr:absoluteAnchor>
    <xdr:pos x="2251074" y="520701"/>
    <xdr:ext cx="1933782" cy="981074"/>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251074" y="520701"/>
          <a:ext cx="1933782" cy="981074"/>
        </a:xfrm>
        <a:prstGeom prst="rect">
          <a:avLst/>
        </a:prstGeom>
      </xdr:spPr>
    </xdr:pic>
    <xdr:clientData/>
  </xdr:absoluteAnchor>
  <xdr:absoluteAnchor>
    <xdr:pos x="4190015" y="537670"/>
    <xdr:ext cx="1931442" cy="1005380"/>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190015" y="537670"/>
          <a:ext cx="1931442" cy="1005380"/>
        </a:xfrm>
        <a:prstGeom prst="rect">
          <a:avLst/>
        </a:prstGeom>
      </xdr:spPr>
    </xdr:pic>
    <xdr:clientData/>
  </xdr:absoluteAnchor>
  <xdr:absoluteAnchor>
    <xdr:pos x="6176469" y="538327"/>
    <xdr:ext cx="1500681" cy="952260"/>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6176469" y="538327"/>
          <a:ext cx="1500681" cy="952260"/>
        </a:xfrm>
        <a:prstGeom prst="rect">
          <a:avLst/>
        </a:prstGeom>
      </xdr:spPr>
    </xdr:pic>
    <xdr:clientData/>
  </xdr:absoluteAnchor>
  <xdr:absoluteAnchor>
    <xdr:pos x="7836336" y="561976"/>
    <xdr:ext cx="1348940" cy="954389"/>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7836336" y="561976"/>
          <a:ext cx="1348940" cy="954389"/>
        </a:xfrm>
        <a:prstGeom prst="rect">
          <a:avLst/>
        </a:prstGeom>
      </xdr:spPr>
    </xdr:pic>
    <xdr:clientData/>
  </xdr:absoluteAnchor>
  <xdr:absoluteAnchor>
    <xdr:pos x="9319830" y="506358"/>
    <xdr:ext cx="1237045" cy="1008117"/>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
        <a:stretch>
          <a:fillRect/>
        </a:stretch>
      </xdr:blipFill>
      <xdr:spPr>
        <a:xfrm>
          <a:off x="9319830" y="506358"/>
          <a:ext cx="1237045" cy="1008117"/>
        </a:xfrm>
        <a:prstGeom prst="rect">
          <a:avLst/>
        </a:prstGeom>
      </xdr:spPr>
    </xdr:pic>
    <xdr:clientData/>
  </xdr:absoluteAnchor>
  <xdr:twoCellAnchor>
    <xdr:from>
      <xdr:col>2</xdr:col>
      <xdr:colOff>438150</xdr:colOff>
      <xdr:row>0</xdr:row>
      <xdr:rowOff>238125</xdr:rowOff>
    </xdr:from>
    <xdr:to>
      <xdr:col>2</xdr:col>
      <xdr:colOff>6372225</xdr:colOff>
      <xdr:row>1</xdr:row>
      <xdr:rowOff>238125</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1752600" y="190500"/>
          <a:ext cx="219075" cy="1905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135468</xdr:colOff>
      <xdr:row>3</xdr:row>
      <xdr:rowOff>81982</xdr:rowOff>
    </xdr:from>
    <xdr:ext cx="1327432" cy="256685"/>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5468" y="621732"/>
          <a:ext cx="1327432" cy="256685"/>
        </a:xfrm>
        <a:prstGeom prst="rect">
          <a:avLst/>
        </a:prstGeom>
      </xdr:spPr>
    </xdr:pic>
    <xdr:clientData/>
  </xdr:oneCellAnchor>
  <xdr:oneCellAnchor>
    <xdr:from>
      <xdr:col>1</xdr:col>
      <xdr:colOff>135468</xdr:colOff>
      <xdr:row>45</xdr:row>
      <xdr:rowOff>81982</xdr:rowOff>
    </xdr:from>
    <xdr:ext cx="1327432" cy="256685"/>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5468" y="621732"/>
          <a:ext cx="1327432" cy="25668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104776</xdr:colOff>
      <xdr:row>0</xdr:row>
      <xdr:rowOff>83916</xdr:rowOff>
    </xdr:from>
    <xdr:ext cx="1250156" cy="241742"/>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4776" y="83916"/>
          <a:ext cx="1250156" cy="241742"/>
        </a:xfrm>
        <a:prstGeom prst="rect">
          <a:avLst/>
        </a:prstGeom>
      </xdr:spPr>
    </xdr:pic>
    <xdr:clientData/>
  </xdr:oneCellAnchor>
  <xdr:oneCellAnchor>
    <xdr:from>
      <xdr:col>5</xdr:col>
      <xdr:colOff>123825</xdr:colOff>
      <xdr:row>5</xdr:row>
      <xdr:rowOff>9525</xdr:rowOff>
    </xdr:from>
    <xdr:ext cx="2226489" cy="990599"/>
    <xdr:pic>
      <xdr:nvPicPr>
        <xdr:cNvPr id="3" name="9b">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1047750"/>
          <a:ext cx="2226489" cy="990599"/>
        </a:xfrm>
        <a:prstGeom prst="rect">
          <a:avLst/>
        </a:prstGeom>
      </xdr:spPr>
    </xdr:pic>
    <xdr:clientData fLocksWithSheet="0"/>
  </xdr:oneCellAnchor>
  <xdr:oneCellAnchor>
    <xdr:from>
      <xdr:col>5</xdr:col>
      <xdr:colOff>123825</xdr:colOff>
      <xdr:row>11</xdr:row>
      <xdr:rowOff>9525</xdr:rowOff>
    </xdr:from>
    <xdr:ext cx="2226489" cy="990599"/>
    <xdr:pic>
      <xdr:nvPicPr>
        <xdr:cNvPr id="5" name="9b">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981075"/>
          <a:ext cx="2226489" cy="990599"/>
        </a:xfrm>
        <a:prstGeom prst="rect">
          <a:avLst/>
        </a:prstGeom>
      </xdr:spPr>
    </xdr:pic>
    <xdr:clientData fLocksWithSheet="0"/>
  </xdr:oneCellAnchor>
  <xdr:oneCellAnchor>
    <xdr:from>
      <xdr:col>5</xdr:col>
      <xdr:colOff>123825</xdr:colOff>
      <xdr:row>17</xdr:row>
      <xdr:rowOff>9525</xdr:rowOff>
    </xdr:from>
    <xdr:ext cx="2226489" cy="990599"/>
    <xdr:pic>
      <xdr:nvPicPr>
        <xdr:cNvPr id="6" name="9b">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2190750"/>
          <a:ext cx="2226489" cy="990599"/>
        </a:xfrm>
        <a:prstGeom prst="rect">
          <a:avLst/>
        </a:prstGeom>
      </xdr:spPr>
    </xdr:pic>
    <xdr:clientData fLocksWithSheet="0"/>
  </xdr:oneCellAnchor>
  <xdr:oneCellAnchor>
    <xdr:from>
      <xdr:col>5</xdr:col>
      <xdr:colOff>123825</xdr:colOff>
      <xdr:row>23</xdr:row>
      <xdr:rowOff>9525</xdr:rowOff>
    </xdr:from>
    <xdr:ext cx="2226489" cy="990599"/>
    <xdr:pic>
      <xdr:nvPicPr>
        <xdr:cNvPr id="7" name="9b">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2190750"/>
          <a:ext cx="2226489" cy="990599"/>
        </a:xfrm>
        <a:prstGeom prst="rect">
          <a:avLst/>
        </a:prstGeom>
      </xdr:spPr>
    </xdr:pic>
    <xdr:clientData fLocksWithSheet="0"/>
  </xdr:oneCellAnchor>
  <xdr:oneCellAnchor>
    <xdr:from>
      <xdr:col>5</xdr:col>
      <xdr:colOff>123825</xdr:colOff>
      <xdr:row>29</xdr:row>
      <xdr:rowOff>9525</xdr:rowOff>
    </xdr:from>
    <xdr:ext cx="2226489" cy="990599"/>
    <xdr:pic>
      <xdr:nvPicPr>
        <xdr:cNvPr id="8" name="9b">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2190750"/>
          <a:ext cx="2226489" cy="990599"/>
        </a:xfrm>
        <a:prstGeom prst="rect">
          <a:avLst/>
        </a:prstGeom>
      </xdr:spPr>
    </xdr:pic>
    <xdr:clientData fLocksWithSheet="0"/>
  </xdr:oneCellAnchor>
  <xdr:oneCellAnchor>
    <xdr:from>
      <xdr:col>5</xdr:col>
      <xdr:colOff>123825</xdr:colOff>
      <xdr:row>35</xdr:row>
      <xdr:rowOff>9525</xdr:rowOff>
    </xdr:from>
    <xdr:ext cx="2226489" cy="990599"/>
    <xdr:pic>
      <xdr:nvPicPr>
        <xdr:cNvPr id="9" name="9b">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2190750"/>
          <a:ext cx="2226489" cy="990599"/>
        </a:xfrm>
        <a:prstGeom prst="rect">
          <a:avLst/>
        </a:prstGeom>
      </xdr:spPr>
    </xdr:pic>
    <xdr:clientData fLocksWithSheet="0"/>
  </xdr:oneCellAnchor>
  <xdr:oneCellAnchor>
    <xdr:from>
      <xdr:col>5</xdr:col>
      <xdr:colOff>123825</xdr:colOff>
      <xdr:row>41</xdr:row>
      <xdr:rowOff>9525</xdr:rowOff>
    </xdr:from>
    <xdr:ext cx="2226489" cy="990599"/>
    <xdr:pic>
      <xdr:nvPicPr>
        <xdr:cNvPr id="10" name="9b">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2190750"/>
          <a:ext cx="2226489" cy="990599"/>
        </a:xfrm>
        <a:prstGeom prst="rect">
          <a:avLst/>
        </a:prstGeom>
      </xdr:spPr>
    </xdr:pic>
    <xdr:clientData fLocksWithSheet="0"/>
  </xdr:oneCellAnchor>
  <xdr:oneCellAnchor>
    <xdr:from>
      <xdr:col>5</xdr:col>
      <xdr:colOff>123825</xdr:colOff>
      <xdr:row>47</xdr:row>
      <xdr:rowOff>9525</xdr:rowOff>
    </xdr:from>
    <xdr:ext cx="2226489" cy="990599"/>
    <xdr:pic>
      <xdr:nvPicPr>
        <xdr:cNvPr id="30" name="9b">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53</xdr:row>
      <xdr:rowOff>9525</xdr:rowOff>
    </xdr:from>
    <xdr:ext cx="2226489" cy="990599"/>
    <xdr:pic>
      <xdr:nvPicPr>
        <xdr:cNvPr id="31" name="9b">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59</xdr:row>
      <xdr:rowOff>9525</xdr:rowOff>
    </xdr:from>
    <xdr:ext cx="2226489" cy="990599"/>
    <xdr:pic>
      <xdr:nvPicPr>
        <xdr:cNvPr id="32" name="9b">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65</xdr:row>
      <xdr:rowOff>9525</xdr:rowOff>
    </xdr:from>
    <xdr:ext cx="2226489" cy="990599"/>
    <xdr:pic>
      <xdr:nvPicPr>
        <xdr:cNvPr id="33" name="9b">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71</xdr:row>
      <xdr:rowOff>9525</xdr:rowOff>
    </xdr:from>
    <xdr:ext cx="2226489" cy="990599"/>
    <xdr:pic>
      <xdr:nvPicPr>
        <xdr:cNvPr id="34" name="9b">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77</xdr:row>
      <xdr:rowOff>9525</xdr:rowOff>
    </xdr:from>
    <xdr:ext cx="2226489" cy="990599"/>
    <xdr:pic>
      <xdr:nvPicPr>
        <xdr:cNvPr id="35" name="9b">
          <a:extLst>
            <a:ext uri="{FF2B5EF4-FFF2-40B4-BE49-F238E27FC236}">
              <a16:creationId xmlns:a16="http://schemas.microsoft.com/office/drawing/2014/main" id="{00000000-0008-0000-02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83</xdr:row>
      <xdr:rowOff>9525</xdr:rowOff>
    </xdr:from>
    <xdr:ext cx="2226489" cy="990599"/>
    <xdr:pic>
      <xdr:nvPicPr>
        <xdr:cNvPr id="36" name="9b">
          <a:extLst>
            <a:ext uri="{FF2B5EF4-FFF2-40B4-BE49-F238E27FC236}">
              <a16:creationId xmlns:a16="http://schemas.microsoft.com/office/drawing/2014/main" id="{00000000-0008-0000-02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89</xdr:row>
      <xdr:rowOff>9525</xdr:rowOff>
    </xdr:from>
    <xdr:ext cx="2226489" cy="990599"/>
    <xdr:pic>
      <xdr:nvPicPr>
        <xdr:cNvPr id="37" name="9b">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95</xdr:row>
      <xdr:rowOff>9525</xdr:rowOff>
    </xdr:from>
    <xdr:ext cx="2226489" cy="990599"/>
    <xdr:pic>
      <xdr:nvPicPr>
        <xdr:cNvPr id="38" name="9b">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101</xdr:row>
      <xdr:rowOff>9525</xdr:rowOff>
    </xdr:from>
    <xdr:ext cx="2226489" cy="990599"/>
    <xdr:pic>
      <xdr:nvPicPr>
        <xdr:cNvPr id="39" name="9b">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107</xdr:row>
      <xdr:rowOff>9525</xdr:rowOff>
    </xdr:from>
    <xdr:ext cx="2226489" cy="990599"/>
    <xdr:pic>
      <xdr:nvPicPr>
        <xdr:cNvPr id="40" name="9b">
          <a:extLst>
            <a:ext uri="{FF2B5EF4-FFF2-40B4-BE49-F238E27FC236}">
              <a16:creationId xmlns:a16="http://schemas.microsoft.com/office/drawing/2014/main" id="{00000000-0008-0000-02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113</xdr:row>
      <xdr:rowOff>9525</xdr:rowOff>
    </xdr:from>
    <xdr:ext cx="2226489" cy="990599"/>
    <xdr:pic>
      <xdr:nvPicPr>
        <xdr:cNvPr id="41" name="9b">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119</xdr:row>
      <xdr:rowOff>9525</xdr:rowOff>
    </xdr:from>
    <xdr:ext cx="2226489" cy="990599"/>
    <xdr:pic>
      <xdr:nvPicPr>
        <xdr:cNvPr id="42" name="9b">
          <a:extLst>
            <a:ext uri="{FF2B5EF4-FFF2-40B4-BE49-F238E27FC236}">
              <a16:creationId xmlns:a16="http://schemas.microsoft.com/office/drawing/2014/main" id="{00000000-0008-0000-02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125</xdr:row>
      <xdr:rowOff>9525</xdr:rowOff>
    </xdr:from>
    <xdr:ext cx="2226489" cy="990599"/>
    <xdr:pic>
      <xdr:nvPicPr>
        <xdr:cNvPr id="43" name="9b">
          <a:extLst>
            <a:ext uri="{FF2B5EF4-FFF2-40B4-BE49-F238E27FC236}">
              <a16:creationId xmlns:a16="http://schemas.microsoft.com/office/drawing/2014/main" id="{00000000-0008-0000-02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131</xdr:row>
      <xdr:rowOff>9525</xdr:rowOff>
    </xdr:from>
    <xdr:ext cx="2226489" cy="990599"/>
    <xdr:pic>
      <xdr:nvPicPr>
        <xdr:cNvPr id="44" name="9b">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137</xdr:row>
      <xdr:rowOff>9525</xdr:rowOff>
    </xdr:from>
    <xdr:ext cx="2226489" cy="990599"/>
    <xdr:pic>
      <xdr:nvPicPr>
        <xdr:cNvPr id="45" name="9b">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143</xdr:row>
      <xdr:rowOff>9525</xdr:rowOff>
    </xdr:from>
    <xdr:ext cx="2226489" cy="990599"/>
    <xdr:pic>
      <xdr:nvPicPr>
        <xdr:cNvPr id="46" name="9b">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149</xdr:row>
      <xdr:rowOff>9525</xdr:rowOff>
    </xdr:from>
    <xdr:ext cx="2226489" cy="990599"/>
    <xdr:pic>
      <xdr:nvPicPr>
        <xdr:cNvPr id="47" name="9b">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155</xdr:row>
      <xdr:rowOff>9525</xdr:rowOff>
    </xdr:from>
    <xdr:ext cx="2226489" cy="990599"/>
    <xdr:pic>
      <xdr:nvPicPr>
        <xdr:cNvPr id="48" name="9b">
          <a:extLst>
            <a:ext uri="{FF2B5EF4-FFF2-40B4-BE49-F238E27FC236}">
              <a16:creationId xmlns:a16="http://schemas.microsoft.com/office/drawing/2014/main" id="{00000000-0008-0000-02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161</xdr:row>
      <xdr:rowOff>9525</xdr:rowOff>
    </xdr:from>
    <xdr:ext cx="2226489" cy="990599"/>
    <xdr:pic>
      <xdr:nvPicPr>
        <xdr:cNvPr id="49" name="9b">
          <a:extLst>
            <a:ext uri="{FF2B5EF4-FFF2-40B4-BE49-F238E27FC236}">
              <a16:creationId xmlns:a16="http://schemas.microsoft.com/office/drawing/2014/main" id="{00000000-0008-0000-02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167</xdr:row>
      <xdr:rowOff>9525</xdr:rowOff>
    </xdr:from>
    <xdr:ext cx="2226489" cy="990599"/>
    <xdr:pic>
      <xdr:nvPicPr>
        <xdr:cNvPr id="50" name="9b">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173</xdr:row>
      <xdr:rowOff>9525</xdr:rowOff>
    </xdr:from>
    <xdr:ext cx="2226489" cy="990599"/>
    <xdr:pic>
      <xdr:nvPicPr>
        <xdr:cNvPr id="51" name="9b">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179</xdr:row>
      <xdr:rowOff>9525</xdr:rowOff>
    </xdr:from>
    <xdr:ext cx="2226489" cy="990599"/>
    <xdr:pic>
      <xdr:nvPicPr>
        <xdr:cNvPr id="52" name="9b">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185</xdr:row>
      <xdr:rowOff>9525</xdr:rowOff>
    </xdr:from>
    <xdr:ext cx="2226489" cy="990599"/>
    <xdr:pic>
      <xdr:nvPicPr>
        <xdr:cNvPr id="53" name="9b">
          <a:extLst>
            <a:ext uri="{FF2B5EF4-FFF2-40B4-BE49-F238E27FC236}">
              <a16:creationId xmlns:a16="http://schemas.microsoft.com/office/drawing/2014/main" id="{00000000-0008-0000-02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191</xdr:row>
      <xdr:rowOff>9525</xdr:rowOff>
    </xdr:from>
    <xdr:ext cx="2226489" cy="990599"/>
    <xdr:pic>
      <xdr:nvPicPr>
        <xdr:cNvPr id="54" name="9b">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197</xdr:row>
      <xdr:rowOff>9525</xdr:rowOff>
    </xdr:from>
    <xdr:ext cx="2226489" cy="990599"/>
    <xdr:pic>
      <xdr:nvPicPr>
        <xdr:cNvPr id="55" name="9b">
          <a:extLst>
            <a:ext uri="{FF2B5EF4-FFF2-40B4-BE49-F238E27FC236}">
              <a16:creationId xmlns:a16="http://schemas.microsoft.com/office/drawing/2014/main" id="{00000000-0008-0000-02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203</xdr:row>
      <xdr:rowOff>9525</xdr:rowOff>
    </xdr:from>
    <xdr:ext cx="2226489" cy="990599"/>
    <xdr:pic>
      <xdr:nvPicPr>
        <xdr:cNvPr id="56" name="9b">
          <a:extLst>
            <a:ext uri="{FF2B5EF4-FFF2-40B4-BE49-F238E27FC236}">
              <a16:creationId xmlns:a16="http://schemas.microsoft.com/office/drawing/2014/main" id="{00000000-0008-0000-02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209</xdr:row>
      <xdr:rowOff>9525</xdr:rowOff>
    </xdr:from>
    <xdr:ext cx="2226489" cy="990599"/>
    <xdr:pic>
      <xdr:nvPicPr>
        <xdr:cNvPr id="57" name="9b">
          <a:extLst>
            <a:ext uri="{FF2B5EF4-FFF2-40B4-BE49-F238E27FC236}">
              <a16:creationId xmlns:a16="http://schemas.microsoft.com/office/drawing/2014/main" id="{00000000-0008-0000-02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215</xdr:row>
      <xdr:rowOff>9525</xdr:rowOff>
    </xdr:from>
    <xdr:ext cx="2226489" cy="990599"/>
    <xdr:pic>
      <xdr:nvPicPr>
        <xdr:cNvPr id="58" name="9b">
          <a:extLst>
            <a:ext uri="{FF2B5EF4-FFF2-40B4-BE49-F238E27FC236}">
              <a16:creationId xmlns:a16="http://schemas.microsoft.com/office/drawing/2014/main" id="{00000000-0008-0000-02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221</xdr:row>
      <xdr:rowOff>9525</xdr:rowOff>
    </xdr:from>
    <xdr:ext cx="2226489" cy="990599"/>
    <xdr:pic>
      <xdr:nvPicPr>
        <xdr:cNvPr id="59" name="9b">
          <a:extLst>
            <a:ext uri="{FF2B5EF4-FFF2-40B4-BE49-F238E27FC236}">
              <a16:creationId xmlns:a16="http://schemas.microsoft.com/office/drawing/2014/main" id="{00000000-0008-0000-02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227</xdr:row>
      <xdr:rowOff>9525</xdr:rowOff>
    </xdr:from>
    <xdr:ext cx="2226489" cy="990599"/>
    <xdr:pic>
      <xdr:nvPicPr>
        <xdr:cNvPr id="60" name="9b">
          <a:extLst>
            <a:ext uri="{FF2B5EF4-FFF2-40B4-BE49-F238E27FC236}">
              <a16:creationId xmlns:a16="http://schemas.microsoft.com/office/drawing/2014/main" id="{00000000-0008-0000-02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233</xdr:row>
      <xdr:rowOff>9525</xdr:rowOff>
    </xdr:from>
    <xdr:ext cx="2226489" cy="990599"/>
    <xdr:pic>
      <xdr:nvPicPr>
        <xdr:cNvPr id="61" name="9b">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239</xdr:row>
      <xdr:rowOff>9525</xdr:rowOff>
    </xdr:from>
    <xdr:ext cx="2226489" cy="990599"/>
    <xdr:pic>
      <xdr:nvPicPr>
        <xdr:cNvPr id="62" name="9b">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245</xdr:row>
      <xdr:rowOff>9525</xdr:rowOff>
    </xdr:from>
    <xdr:ext cx="2226489" cy="990599"/>
    <xdr:pic>
      <xdr:nvPicPr>
        <xdr:cNvPr id="63" name="9b">
          <a:extLst>
            <a:ext uri="{FF2B5EF4-FFF2-40B4-BE49-F238E27FC236}">
              <a16:creationId xmlns:a16="http://schemas.microsoft.com/office/drawing/2014/main" id="{00000000-0008-0000-02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251</xdr:row>
      <xdr:rowOff>9525</xdr:rowOff>
    </xdr:from>
    <xdr:ext cx="2226489" cy="990599"/>
    <xdr:pic>
      <xdr:nvPicPr>
        <xdr:cNvPr id="64" name="9b">
          <a:extLst>
            <a:ext uri="{FF2B5EF4-FFF2-40B4-BE49-F238E27FC236}">
              <a16:creationId xmlns:a16="http://schemas.microsoft.com/office/drawing/2014/main" id="{00000000-0008-0000-02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257</xdr:row>
      <xdr:rowOff>9525</xdr:rowOff>
    </xdr:from>
    <xdr:ext cx="2226489" cy="990599"/>
    <xdr:pic>
      <xdr:nvPicPr>
        <xdr:cNvPr id="65" name="9b">
          <a:extLst>
            <a:ext uri="{FF2B5EF4-FFF2-40B4-BE49-F238E27FC236}">
              <a16:creationId xmlns:a16="http://schemas.microsoft.com/office/drawing/2014/main" id="{00000000-0008-0000-02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263</xdr:row>
      <xdr:rowOff>9525</xdr:rowOff>
    </xdr:from>
    <xdr:ext cx="2226489" cy="990599"/>
    <xdr:pic>
      <xdr:nvPicPr>
        <xdr:cNvPr id="66" name="9b">
          <a:extLst>
            <a:ext uri="{FF2B5EF4-FFF2-40B4-BE49-F238E27FC236}">
              <a16:creationId xmlns:a16="http://schemas.microsoft.com/office/drawing/2014/main" id="{00000000-0008-0000-02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269</xdr:row>
      <xdr:rowOff>9525</xdr:rowOff>
    </xdr:from>
    <xdr:ext cx="2226489" cy="990599"/>
    <xdr:pic>
      <xdr:nvPicPr>
        <xdr:cNvPr id="67" name="9b">
          <a:extLst>
            <a:ext uri="{FF2B5EF4-FFF2-40B4-BE49-F238E27FC236}">
              <a16:creationId xmlns:a16="http://schemas.microsoft.com/office/drawing/2014/main" id="{00000000-0008-0000-02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275</xdr:row>
      <xdr:rowOff>9525</xdr:rowOff>
    </xdr:from>
    <xdr:ext cx="2226489" cy="990599"/>
    <xdr:pic>
      <xdr:nvPicPr>
        <xdr:cNvPr id="68" name="9b">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281</xdr:row>
      <xdr:rowOff>9525</xdr:rowOff>
    </xdr:from>
    <xdr:ext cx="2226489" cy="990599"/>
    <xdr:pic>
      <xdr:nvPicPr>
        <xdr:cNvPr id="69" name="9b">
          <a:extLst>
            <a:ext uri="{FF2B5EF4-FFF2-40B4-BE49-F238E27FC236}">
              <a16:creationId xmlns:a16="http://schemas.microsoft.com/office/drawing/2014/main" id="{00000000-0008-0000-02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287</xdr:row>
      <xdr:rowOff>9525</xdr:rowOff>
    </xdr:from>
    <xdr:ext cx="2226489" cy="990599"/>
    <xdr:pic>
      <xdr:nvPicPr>
        <xdr:cNvPr id="70" name="9b">
          <a:extLst>
            <a:ext uri="{FF2B5EF4-FFF2-40B4-BE49-F238E27FC236}">
              <a16:creationId xmlns:a16="http://schemas.microsoft.com/office/drawing/2014/main" id="{00000000-0008-0000-02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293</xdr:row>
      <xdr:rowOff>9525</xdr:rowOff>
    </xdr:from>
    <xdr:ext cx="2226489" cy="990599"/>
    <xdr:pic>
      <xdr:nvPicPr>
        <xdr:cNvPr id="71" name="9b">
          <a:extLst>
            <a:ext uri="{FF2B5EF4-FFF2-40B4-BE49-F238E27FC236}">
              <a16:creationId xmlns:a16="http://schemas.microsoft.com/office/drawing/2014/main" id="{00000000-0008-0000-02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299</xdr:row>
      <xdr:rowOff>9525</xdr:rowOff>
    </xdr:from>
    <xdr:ext cx="2226489" cy="990599"/>
    <xdr:pic>
      <xdr:nvPicPr>
        <xdr:cNvPr id="72" name="9b">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305</xdr:row>
      <xdr:rowOff>9525</xdr:rowOff>
    </xdr:from>
    <xdr:ext cx="2226489" cy="990599"/>
    <xdr:pic>
      <xdr:nvPicPr>
        <xdr:cNvPr id="73" name="9b">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311</xdr:row>
      <xdr:rowOff>9525</xdr:rowOff>
    </xdr:from>
    <xdr:ext cx="2226489" cy="990599"/>
    <xdr:pic>
      <xdr:nvPicPr>
        <xdr:cNvPr id="74" name="9b">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317</xdr:row>
      <xdr:rowOff>9525</xdr:rowOff>
    </xdr:from>
    <xdr:ext cx="2226489" cy="990599"/>
    <xdr:pic>
      <xdr:nvPicPr>
        <xdr:cNvPr id="75" name="9b">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323</xdr:row>
      <xdr:rowOff>9525</xdr:rowOff>
    </xdr:from>
    <xdr:ext cx="2226489" cy="990599"/>
    <xdr:pic>
      <xdr:nvPicPr>
        <xdr:cNvPr id="76" name="9b">
          <a:extLst>
            <a:ext uri="{FF2B5EF4-FFF2-40B4-BE49-F238E27FC236}">
              <a16:creationId xmlns:a16="http://schemas.microsoft.com/office/drawing/2014/main" id="{00000000-0008-0000-02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329</xdr:row>
      <xdr:rowOff>9525</xdr:rowOff>
    </xdr:from>
    <xdr:ext cx="2226489" cy="990599"/>
    <xdr:pic>
      <xdr:nvPicPr>
        <xdr:cNvPr id="77" name="9b">
          <a:extLst>
            <a:ext uri="{FF2B5EF4-FFF2-40B4-BE49-F238E27FC236}">
              <a16:creationId xmlns:a16="http://schemas.microsoft.com/office/drawing/2014/main" id="{00000000-0008-0000-02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335</xdr:row>
      <xdr:rowOff>9525</xdr:rowOff>
    </xdr:from>
    <xdr:ext cx="2226489" cy="990599"/>
    <xdr:pic>
      <xdr:nvPicPr>
        <xdr:cNvPr id="78" name="9b">
          <a:extLst>
            <a:ext uri="{FF2B5EF4-FFF2-40B4-BE49-F238E27FC236}">
              <a16:creationId xmlns:a16="http://schemas.microsoft.com/office/drawing/2014/main" id="{00000000-0008-0000-02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341</xdr:row>
      <xdr:rowOff>9525</xdr:rowOff>
    </xdr:from>
    <xdr:ext cx="2226489" cy="990599"/>
    <xdr:pic>
      <xdr:nvPicPr>
        <xdr:cNvPr id="79" name="9b">
          <a:extLst>
            <a:ext uri="{FF2B5EF4-FFF2-40B4-BE49-F238E27FC236}">
              <a16:creationId xmlns:a16="http://schemas.microsoft.com/office/drawing/2014/main" id="{00000000-0008-0000-02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347</xdr:row>
      <xdr:rowOff>9525</xdr:rowOff>
    </xdr:from>
    <xdr:ext cx="2226489" cy="990599"/>
    <xdr:pic>
      <xdr:nvPicPr>
        <xdr:cNvPr id="80" name="9b">
          <a:extLst>
            <a:ext uri="{FF2B5EF4-FFF2-40B4-BE49-F238E27FC236}">
              <a16:creationId xmlns:a16="http://schemas.microsoft.com/office/drawing/2014/main" id="{00000000-0008-0000-02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353</xdr:row>
      <xdr:rowOff>9525</xdr:rowOff>
    </xdr:from>
    <xdr:ext cx="2226489" cy="990599"/>
    <xdr:pic>
      <xdr:nvPicPr>
        <xdr:cNvPr id="81" name="9b">
          <a:extLst>
            <a:ext uri="{FF2B5EF4-FFF2-40B4-BE49-F238E27FC236}">
              <a16:creationId xmlns:a16="http://schemas.microsoft.com/office/drawing/2014/main" id="{00000000-0008-0000-02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359</xdr:row>
      <xdr:rowOff>9525</xdr:rowOff>
    </xdr:from>
    <xdr:ext cx="2226489" cy="990599"/>
    <xdr:pic>
      <xdr:nvPicPr>
        <xdr:cNvPr id="82" name="9b">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365</xdr:row>
      <xdr:rowOff>9525</xdr:rowOff>
    </xdr:from>
    <xdr:ext cx="2226489" cy="990599"/>
    <xdr:pic>
      <xdr:nvPicPr>
        <xdr:cNvPr id="83" name="9b">
          <a:extLst>
            <a:ext uri="{FF2B5EF4-FFF2-40B4-BE49-F238E27FC236}">
              <a16:creationId xmlns:a16="http://schemas.microsoft.com/office/drawing/2014/main" id="{00000000-0008-0000-02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365</xdr:row>
      <xdr:rowOff>9525</xdr:rowOff>
    </xdr:from>
    <xdr:ext cx="2226489" cy="990599"/>
    <xdr:pic>
      <xdr:nvPicPr>
        <xdr:cNvPr id="84" name="9b">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371</xdr:row>
      <xdr:rowOff>9525</xdr:rowOff>
    </xdr:from>
    <xdr:ext cx="2226489" cy="990599"/>
    <xdr:pic>
      <xdr:nvPicPr>
        <xdr:cNvPr id="85" name="9b">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377</xdr:row>
      <xdr:rowOff>9525</xdr:rowOff>
    </xdr:from>
    <xdr:ext cx="2226489" cy="990599"/>
    <xdr:pic>
      <xdr:nvPicPr>
        <xdr:cNvPr id="86" name="9b">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383</xdr:row>
      <xdr:rowOff>9525</xdr:rowOff>
    </xdr:from>
    <xdr:ext cx="2226489" cy="990599"/>
    <xdr:pic>
      <xdr:nvPicPr>
        <xdr:cNvPr id="87" name="9b">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389</xdr:row>
      <xdr:rowOff>9525</xdr:rowOff>
    </xdr:from>
    <xdr:ext cx="2226489" cy="990599"/>
    <xdr:pic>
      <xdr:nvPicPr>
        <xdr:cNvPr id="88" name="9b">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395</xdr:row>
      <xdr:rowOff>9525</xdr:rowOff>
    </xdr:from>
    <xdr:ext cx="2226489" cy="990599"/>
    <xdr:pic>
      <xdr:nvPicPr>
        <xdr:cNvPr id="89" name="9b">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401</xdr:row>
      <xdr:rowOff>9525</xdr:rowOff>
    </xdr:from>
    <xdr:ext cx="2226489" cy="990599"/>
    <xdr:pic>
      <xdr:nvPicPr>
        <xdr:cNvPr id="90" name="9b">
          <a:extLst>
            <a:ext uri="{FF2B5EF4-FFF2-40B4-BE49-F238E27FC236}">
              <a16:creationId xmlns:a16="http://schemas.microsoft.com/office/drawing/2014/main" id="{00000000-0008-0000-02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407</xdr:row>
      <xdr:rowOff>9525</xdr:rowOff>
    </xdr:from>
    <xdr:ext cx="2226489" cy="990599"/>
    <xdr:pic>
      <xdr:nvPicPr>
        <xdr:cNvPr id="91" name="9b">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413</xdr:row>
      <xdr:rowOff>9525</xdr:rowOff>
    </xdr:from>
    <xdr:ext cx="2226489" cy="990599"/>
    <xdr:pic>
      <xdr:nvPicPr>
        <xdr:cNvPr id="92" name="9b">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oneCellAnchor>
    <xdr:from>
      <xdr:col>5</xdr:col>
      <xdr:colOff>123825</xdr:colOff>
      <xdr:row>419</xdr:row>
      <xdr:rowOff>9525</xdr:rowOff>
    </xdr:from>
    <xdr:ext cx="2226489" cy="990599"/>
    <xdr:pic>
      <xdr:nvPicPr>
        <xdr:cNvPr id="93" name="9b">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2725" y="8077200"/>
          <a:ext cx="2226489" cy="990599"/>
        </a:xfrm>
        <a:prstGeom prst="rect">
          <a:avLst/>
        </a:prstGeom>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38100</xdr:colOff>
      <xdr:row>2</xdr:row>
      <xdr:rowOff>107819</xdr:rowOff>
    </xdr:from>
    <xdr:ext cx="1219200" cy="235756"/>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565019"/>
          <a:ext cx="1219200" cy="235756"/>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57150</xdr:colOff>
          <xdr:row>8</xdr:row>
          <xdr:rowOff>28575</xdr:rowOff>
        </xdr:from>
        <xdr:to>
          <xdr:col>2</xdr:col>
          <xdr:colOff>266700</xdr:colOff>
          <xdr:row>8</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xdr:row>
          <xdr:rowOff>28575</xdr:rowOff>
        </xdr:from>
        <xdr:to>
          <xdr:col>2</xdr:col>
          <xdr:colOff>266700</xdr:colOff>
          <xdr:row>9</xdr:row>
          <xdr:rowOff>266700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28575</xdr:rowOff>
        </xdr:from>
        <xdr:to>
          <xdr:col>2</xdr:col>
          <xdr:colOff>266700</xdr:colOff>
          <xdr:row>10</xdr:row>
          <xdr:rowOff>266700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3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28575</xdr:rowOff>
        </xdr:from>
        <xdr:to>
          <xdr:col>2</xdr:col>
          <xdr:colOff>266700</xdr:colOff>
          <xdr:row>11</xdr:row>
          <xdr:rowOff>266700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3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28575</xdr:rowOff>
        </xdr:from>
        <xdr:to>
          <xdr:col>2</xdr:col>
          <xdr:colOff>266700</xdr:colOff>
          <xdr:row>12</xdr:row>
          <xdr:rowOff>266700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3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28575</xdr:rowOff>
        </xdr:from>
        <xdr:to>
          <xdr:col>2</xdr:col>
          <xdr:colOff>266700</xdr:colOff>
          <xdr:row>13</xdr:row>
          <xdr:rowOff>266700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3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28575</xdr:rowOff>
        </xdr:from>
        <xdr:to>
          <xdr:col>2</xdr:col>
          <xdr:colOff>266700</xdr:colOff>
          <xdr:row>14</xdr:row>
          <xdr:rowOff>266700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3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28575</xdr:rowOff>
        </xdr:from>
        <xdr:to>
          <xdr:col>2</xdr:col>
          <xdr:colOff>266700</xdr:colOff>
          <xdr:row>15</xdr:row>
          <xdr:rowOff>266700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3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28575</xdr:rowOff>
        </xdr:from>
        <xdr:to>
          <xdr:col>2</xdr:col>
          <xdr:colOff>266700</xdr:colOff>
          <xdr:row>16</xdr:row>
          <xdr:rowOff>266700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3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28575</xdr:rowOff>
        </xdr:from>
        <xdr:to>
          <xdr:col>2</xdr:col>
          <xdr:colOff>266700</xdr:colOff>
          <xdr:row>17</xdr:row>
          <xdr:rowOff>266700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3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28575</xdr:rowOff>
        </xdr:from>
        <xdr:to>
          <xdr:col>2</xdr:col>
          <xdr:colOff>266700</xdr:colOff>
          <xdr:row>18</xdr:row>
          <xdr:rowOff>266700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3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28575</xdr:rowOff>
        </xdr:from>
        <xdr:to>
          <xdr:col>2</xdr:col>
          <xdr:colOff>266700</xdr:colOff>
          <xdr:row>19</xdr:row>
          <xdr:rowOff>266700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3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28575</xdr:rowOff>
        </xdr:from>
        <xdr:to>
          <xdr:col>2</xdr:col>
          <xdr:colOff>266700</xdr:colOff>
          <xdr:row>20</xdr:row>
          <xdr:rowOff>266700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3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28575</xdr:rowOff>
        </xdr:from>
        <xdr:to>
          <xdr:col>2</xdr:col>
          <xdr:colOff>266700</xdr:colOff>
          <xdr:row>21</xdr:row>
          <xdr:rowOff>266700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3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28575</xdr:rowOff>
        </xdr:from>
        <xdr:to>
          <xdr:col>2</xdr:col>
          <xdr:colOff>266700</xdr:colOff>
          <xdr:row>22</xdr:row>
          <xdr:rowOff>266700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3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28575</xdr:rowOff>
        </xdr:from>
        <xdr:to>
          <xdr:col>2</xdr:col>
          <xdr:colOff>266700</xdr:colOff>
          <xdr:row>23</xdr:row>
          <xdr:rowOff>266700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3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28575</xdr:rowOff>
        </xdr:from>
        <xdr:to>
          <xdr:col>2</xdr:col>
          <xdr:colOff>266700</xdr:colOff>
          <xdr:row>24</xdr:row>
          <xdr:rowOff>266700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3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28575</xdr:rowOff>
        </xdr:from>
        <xdr:to>
          <xdr:col>2</xdr:col>
          <xdr:colOff>266700</xdr:colOff>
          <xdr:row>25</xdr:row>
          <xdr:rowOff>266700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3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28575</xdr:rowOff>
        </xdr:from>
        <xdr:to>
          <xdr:col>2</xdr:col>
          <xdr:colOff>266700</xdr:colOff>
          <xdr:row>26</xdr:row>
          <xdr:rowOff>266700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3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28575</xdr:rowOff>
        </xdr:from>
        <xdr:to>
          <xdr:col>2</xdr:col>
          <xdr:colOff>266700</xdr:colOff>
          <xdr:row>27</xdr:row>
          <xdr:rowOff>266700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3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28575</xdr:rowOff>
        </xdr:from>
        <xdr:to>
          <xdr:col>2</xdr:col>
          <xdr:colOff>266700</xdr:colOff>
          <xdr:row>28</xdr:row>
          <xdr:rowOff>266700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3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28575</xdr:rowOff>
        </xdr:from>
        <xdr:to>
          <xdr:col>2</xdr:col>
          <xdr:colOff>266700</xdr:colOff>
          <xdr:row>29</xdr:row>
          <xdr:rowOff>266700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3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28575</xdr:rowOff>
        </xdr:from>
        <xdr:to>
          <xdr:col>2</xdr:col>
          <xdr:colOff>266700</xdr:colOff>
          <xdr:row>30</xdr:row>
          <xdr:rowOff>266700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3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28575</xdr:rowOff>
        </xdr:from>
        <xdr:to>
          <xdr:col>2</xdr:col>
          <xdr:colOff>266700</xdr:colOff>
          <xdr:row>31</xdr:row>
          <xdr:rowOff>266700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3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28575</xdr:rowOff>
        </xdr:from>
        <xdr:to>
          <xdr:col>2</xdr:col>
          <xdr:colOff>266700</xdr:colOff>
          <xdr:row>32</xdr:row>
          <xdr:rowOff>266700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3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28575</xdr:rowOff>
        </xdr:from>
        <xdr:to>
          <xdr:col>2</xdr:col>
          <xdr:colOff>266700</xdr:colOff>
          <xdr:row>33</xdr:row>
          <xdr:rowOff>266700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3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28575</xdr:rowOff>
        </xdr:from>
        <xdr:to>
          <xdr:col>2</xdr:col>
          <xdr:colOff>266700</xdr:colOff>
          <xdr:row>34</xdr:row>
          <xdr:rowOff>266700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3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28575</xdr:rowOff>
        </xdr:from>
        <xdr:to>
          <xdr:col>2</xdr:col>
          <xdr:colOff>266700</xdr:colOff>
          <xdr:row>35</xdr:row>
          <xdr:rowOff>266700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3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28575</xdr:rowOff>
        </xdr:from>
        <xdr:to>
          <xdr:col>2</xdr:col>
          <xdr:colOff>266700</xdr:colOff>
          <xdr:row>36</xdr:row>
          <xdr:rowOff>266700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3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28575</xdr:rowOff>
        </xdr:from>
        <xdr:to>
          <xdr:col>2</xdr:col>
          <xdr:colOff>266700</xdr:colOff>
          <xdr:row>37</xdr:row>
          <xdr:rowOff>266700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3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38</xdr:row>
          <xdr:rowOff>28575</xdr:rowOff>
        </xdr:from>
        <xdr:to>
          <xdr:col>2</xdr:col>
          <xdr:colOff>266700</xdr:colOff>
          <xdr:row>38</xdr:row>
          <xdr:rowOff>266700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3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39</xdr:row>
          <xdr:rowOff>28575</xdr:rowOff>
        </xdr:from>
        <xdr:to>
          <xdr:col>2</xdr:col>
          <xdr:colOff>266700</xdr:colOff>
          <xdr:row>39</xdr:row>
          <xdr:rowOff>266700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3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28575</xdr:rowOff>
        </xdr:from>
        <xdr:to>
          <xdr:col>2</xdr:col>
          <xdr:colOff>266700</xdr:colOff>
          <xdr:row>40</xdr:row>
          <xdr:rowOff>266700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3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41</xdr:row>
          <xdr:rowOff>28575</xdr:rowOff>
        </xdr:from>
        <xdr:to>
          <xdr:col>2</xdr:col>
          <xdr:colOff>266700</xdr:colOff>
          <xdr:row>41</xdr:row>
          <xdr:rowOff>266700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3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42</xdr:row>
          <xdr:rowOff>28575</xdr:rowOff>
        </xdr:from>
        <xdr:to>
          <xdr:col>2</xdr:col>
          <xdr:colOff>266700</xdr:colOff>
          <xdr:row>42</xdr:row>
          <xdr:rowOff>266700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3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52</xdr:row>
          <xdr:rowOff>28575</xdr:rowOff>
        </xdr:from>
        <xdr:to>
          <xdr:col>2</xdr:col>
          <xdr:colOff>266700</xdr:colOff>
          <xdr:row>52</xdr:row>
          <xdr:rowOff>266700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3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53</xdr:row>
          <xdr:rowOff>28575</xdr:rowOff>
        </xdr:from>
        <xdr:to>
          <xdr:col>2</xdr:col>
          <xdr:colOff>266700</xdr:colOff>
          <xdr:row>53</xdr:row>
          <xdr:rowOff>266700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3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28575</xdr:rowOff>
        </xdr:from>
        <xdr:to>
          <xdr:col>2</xdr:col>
          <xdr:colOff>266700</xdr:colOff>
          <xdr:row>54</xdr:row>
          <xdr:rowOff>266700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3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55</xdr:row>
          <xdr:rowOff>28575</xdr:rowOff>
        </xdr:from>
        <xdr:to>
          <xdr:col>2</xdr:col>
          <xdr:colOff>266700</xdr:colOff>
          <xdr:row>55</xdr:row>
          <xdr:rowOff>266700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3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56</xdr:row>
          <xdr:rowOff>28575</xdr:rowOff>
        </xdr:from>
        <xdr:to>
          <xdr:col>2</xdr:col>
          <xdr:colOff>266700</xdr:colOff>
          <xdr:row>56</xdr:row>
          <xdr:rowOff>266700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3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28575</xdr:rowOff>
        </xdr:from>
        <xdr:to>
          <xdr:col>2</xdr:col>
          <xdr:colOff>266700</xdr:colOff>
          <xdr:row>57</xdr:row>
          <xdr:rowOff>266700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3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58</xdr:row>
          <xdr:rowOff>28575</xdr:rowOff>
        </xdr:from>
        <xdr:to>
          <xdr:col>2</xdr:col>
          <xdr:colOff>266700</xdr:colOff>
          <xdr:row>58</xdr:row>
          <xdr:rowOff>266700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3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59</xdr:row>
          <xdr:rowOff>28575</xdr:rowOff>
        </xdr:from>
        <xdr:to>
          <xdr:col>2</xdr:col>
          <xdr:colOff>266700</xdr:colOff>
          <xdr:row>59</xdr:row>
          <xdr:rowOff>266700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3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28575</xdr:rowOff>
        </xdr:from>
        <xdr:to>
          <xdr:col>2</xdr:col>
          <xdr:colOff>266700</xdr:colOff>
          <xdr:row>60</xdr:row>
          <xdr:rowOff>266700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3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61</xdr:row>
          <xdr:rowOff>28575</xdr:rowOff>
        </xdr:from>
        <xdr:to>
          <xdr:col>2</xdr:col>
          <xdr:colOff>266700</xdr:colOff>
          <xdr:row>61</xdr:row>
          <xdr:rowOff>266700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3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62</xdr:row>
          <xdr:rowOff>28575</xdr:rowOff>
        </xdr:from>
        <xdr:to>
          <xdr:col>2</xdr:col>
          <xdr:colOff>266700</xdr:colOff>
          <xdr:row>62</xdr:row>
          <xdr:rowOff>266700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3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xdr:row>
          <xdr:rowOff>28575</xdr:rowOff>
        </xdr:from>
        <xdr:to>
          <xdr:col>2</xdr:col>
          <xdr:colOff>266700</xdr:colOff>
          <xdr:row>63</xdr:row>
          <xdr:rowOff>266700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3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64</xdr:row>
          <xdr:rowOff>28575</xdr:rowOff>
        </xdr:from>
        <xdr:to>
          <xdr:col>2</xdr:col>
          <xdr:colOff>266700</xdr:colOff>
          <xdr:row>64</xdr:row>
          <xdr:rowOff>266700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3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28575</xdr:rowOff>
        </xdr:from>
        <xdr:to>
          <xdr:col>2</xdr:col>
          <xdr:colOff>266700</xdr:colOff>
          <xdr:row>65</xdr:row>
          <xdr:rowOff>266700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3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66</xdr:row>
          <xdr:rowOff>28575</xdr:rowOff>
        </xdr:from>
        <xdr:to>
          <xdr:col>2</xdr:col>
          <xdr:colOff>266700</xdr:colOff>
          <xdr:row>66</xdr:row>
          <xdr:rowOff>266700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3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67</xdr:row>
          <xdr:rowOff>28575</xdr:rowOff>
        </xdr:from>
        <xdr:to>
          <xdr:col>2</xdr:col>
          <xdr:colOff>266700</xdr:colOff>
          <xdr:row>67</xdr:row>
          <xdr:rowOff>266700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3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68</xdr:row>
          <xdr:rowOff>28575</xdr:rowOff>
        </xdr:from>
        <xdr:to>
          <xdr:col>2</xdr:col>
          <xdr:colOff>266700</xdr:colOff>
          <xdr:row>68</xdr:row>
          <xdr:rowOff>266700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3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69</xdr:row>
          <xdr:rowOff>28575</xdr:rowOff>
        </xdr:from>
        <xdr:to>
          <xdr:col>2</xdr:col>
          <xdr:colOff>266700</xdr:colOff>
          <xdr:row>69</xdr:row>
          <xdr:rowOff>266700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3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70</xdr:row>
          <xdr:rowOff>28575</xdr:rowOff>
        </xdr:from>
        <xdr:to>
          <xdr:col>2</xdr:col>
          <xdr:colOff>266700</xdr:colOff>
          <xdr:row>70</xdr:row>
          <xdr:rowOff>266700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3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71</xdr:row>
          <xdr:rowOff>28575</xdr:rowOff>
        </xdr:from>
        <xdr:to>
          <xdr:col>2</xdr:col>
          <xdr:colOff>266700</xdr:colOff>
          <xdr:row>71</xdr:row>
          <xdr:rowOff>266700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3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28575</xdr:rowOff>
        </xdr:from>
        <xdr:to>
          <xdr:col>2</xdr:col>
          <xdr:colOff>266700</xdr:colOff>
          <xdr:row>72</xdr:row>
          <xdr:rowOff>266700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3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73</xdr:row>
          <xdr:rowOff>28575</xdr:rowOff>
        </xdr:from>
        <xdr:to>
          <xdr:col>2</xdr:col>
          <xdr:colOff>266700</xdr:colOff>
          <xdr:row>73</xdr:row>
          <xdr:rowOff>266700</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3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28575</xdr:rowOff>
        </xdr:from>
        <xdr:to>
          <xdr:col>2</xdr:col>
          <xdr:colOff>266700</xdr:colOff>
          <xdr:row>74</xdr:row>
          <xdr:rowOff>266700</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3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28575</xdr:rowOff>
        </xdr:from>
        <xdr:to>
          <xdr:col>2</xdr:col>
          <xdr:colOff>266700</xdr:colOff>
          <xdr:row>75</xdr:row>
          <xdr:rowOff>266700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3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76</xdr:row>
          <xdr:rowOff>28575</xdr:rowOff>
        </xdr:from>
        <xdr:to>
          <xdr:col>2</xdr:col>
          <xdr:colOff>266700</xdr:colOff>
          <xdr:row>76</xdr:row>
          <xdr:rowOff>266700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3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77</xdr:row>
          <xdr:rowOff>28575</xdr:rowOff>
        </xdr:from>
        <xdr:to>
          <xdr:col>2</xdr:col>
          <xdr:colOff>266700</xdr:colOff>
          <xdr:row>77</xdr:row>
          <xdr:rowOff>266700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3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78</xdr:row>
          <xdr:rowOff>28575</xdr:rowOff>
        </xdr:from>
        <xdr:to>
          <xdr:col>2</xdr:col>
          <xdr:colOff>266700</xdr:colOff>
          <xdr:row>78</xdr:row>
          <xdr:rowOff>266700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3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79</xdr:row>
          <xdr:rowOff>28575</xdr:rowOff>
        </xdr:from>
        <xdr:to>
          <xdr:col>2</xdr:col>
          <xdr:colOff>266700</xdr:colOff>
          <xdr:row>79</xdr:row>
          <xdr:rowOff>266700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3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80</xdr:row>
          <xdr:rowOff>28575</xdr:rowOff>
        </xdr:from>
        <xdr:to>
          <xdr:col>2</xdr:col>
          <xdr:colOff>266700</xdr:colOff>
          <xdr:row>80</xdr:row>
          <xdr:rowOff>266700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3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81</xdr:row>
          <xdr:rowOff>28575</xdr:rowOff>
        </xdr:from>
        <xdr:to>
          <xdr:col>2</xdr:col>
          <xdr:colOff>266700</xdr:colOff>
          <xdr:row>81</xdr:row>
          <xdr:rowOff>266700</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3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82</xdr:row>
          <xdr:rowOff>28575</xdr:rowOff>
        </xdr:from>
        <xdr:to>
          <xdr:col>2</xdr:col>
          <xdr:colOff>266700</xdr:colOff>
          <xdr:row>82</xdr:row>
          <xdr:rowOff>266700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3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83</xdr:row>
          <xdr:rowOff>28575</xdr:rowOff>
        </xdr:from>
        <xdr:to>
          <xdr:col>2</xdr:col>
          <xdr:colOff>266700</xdr:colOff>
          <xdr:row>83</xdr:row>
          <xdr:rowOff>266700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3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84</xdr:row>
          <xdr:rowOff>28575</xdr:rowOff>
        </xdr:from>
        <xdr:to>
          <xdr:col>2</xdr:col>
          <xdr:colOff>266700</xdr:colOff>
          <xdr:row>84</xdr:row>
          <xdr:rowOff>266700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3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85</xdr:row>
          <xdr:rowOff>28575</xdr:rowOff>
        </xdr:from>
        <xdr:to>
          <xdr:col>2</xdr:col>
          <xdr:colOff>266700</xdr:colOff>
          <xdr:row>85</xdr:row>
          <xdr:rowOff>266700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3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86</xdr:row>
          <xdr:rowOff>28575</xdr:rowOff>
        </xdr:from>
        <xdr:to>
          <xdr:col>2</xdr:col>
          <xdr:colOff>266700</xdr:colOff>
          <xdr:row>86</xdr:row>
          <xdr:rowOff>266700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3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38100</xdr:colOff>
      <xdr:row>46</xdr:row>
      <xdr:rowOff>107819</xdr:rowOff>
    </xdr:from>
    <xdr:ext cx="1219200" cy="235756"/>
    <xdr:pic>
      <xdr:nvPicPr>
        <xdr:cNvPr id="75" name="Picture 74">
          <a:extLst>
            <a:ext uri="{FF2B5EF4-FFF2-40B4-BE49-F238E27FC236}">
              <a16:creationId xmlns:a16="http://schemas.microsoft.com/office/drawing/2014/main" id="{00000000-0008-0000-0300-00004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565019"/>
          <a:ext cx="1219200" cy="23575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95249</xdr:colOff>
      <xdr:row>2</xdr:row>
      <xdr:rowOff>60373</xdr:rowOff>
    </xdr:from>
    <xdr:ext cx="1658105" cy="320627"/>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5249" y="422323"/>
          <a:ext cx="1658105" cy="320627"/>
        </a:xfrm>
        <a:prstGeom prst="rect">
          <a:avLst/>
        </a:prstGeom>
      </xdr:spPr>
    </xdr:pic>
    <xdr:clientData/>
  </xdr:oneCellAnchor>
  <xdr:oneCellAnchor>
    <xdr:from>
      <xdr:col>0</xdr:col>
      <xdr:colOff>95249</xdr:colOff>
      <xdr:row>44</xdr:row>
      <xdr:rowOff>60373</xdr:rowOff>
    </xdr:from>
    <xdr:ext cx="1658105" cy="320627"/>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5249" y="422323"/>
          <a:ext cx="1658105" cy="32062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DB104-5FFD-428E-84C1-81C8B17D5380}">
  <sheetPr>
    <pageSetUpPr fitToPage="1"/>
  </sheetPr>
  <dimension ref="A1:K62"/>
  <sheetViews>
    <sheetView showGridLines="0" showRowColHeaders="0" tabSelected="1" showRuler="0" showWhiteSpace="0" view="pageLayout" zoomScaleNormal="100" workbookViewId="0">
      <selection activeCell="A15" sqref="A15"/>
    </sheetView>
  </sheetViews>
  <sheetFormatPr defaultColWidth="9.140625" defaultRowHeight="20.100000000000001" customHeight="1" x14ac:dyDescent="0.25"/>
  <cols>
    <col min="1" max="1" width="10.140625" style="2" bestFit="1" customWidth="1"/>
    <col min="2" max="2" width="21" style="2" bestFit="1" customWidth="1"/>
    <col min="3" max="3" width="126.42578125" style="2" customWidth="1"/>
    <col min="4" max="16384" width="9.140625" style="2"/>
  </cols>
  <sheetData>
    <row r="1" spans="1:3" ht="20.100000000000001" customHeight="1" x14ac:dyDescent="0.25">
      <c r="A1" s="313" t="s">
        <v>153</v>
      </c>
      <c r="B1" s="313"/>
      <c r="C1" s="313"/>
    </row>
    <row r="2" spans="1:3" ht="20.100000000000001" customHeight="1" x14ac:dyDescent="0.25">
      <c r="A2" s="317" t="s">
        <v>115</v>
      </c>
      <c r="B2" s="317"/>
      <c r="C2" s="317"/>
    </row>
    <row r="3" spans="1:3" ht="20.100000000000001" customHeight="1" x14ac:dyDescent="0.25">
      <c r="A3" s="215"/>
      <c r="B3" s="215"/>
    </row>
    <row r="4" spans="1:3" ht="20.100000000000001" customHeight="1" x14ac:dyDescent="0.25">
      <c r="A4" s="311" t="s">
        <v>34</v>
      </c>
      <c r="B4" s="311"/>
    </row>
    <row r="5" spans="1:3" ht="20.100000000000001" customHeight="1" x14ac:dyDescent="0.25">
      <c r="A5" s="311"/>
      <c r="B5" s="311"/>
    </row>
    <row r="6" spans="1:3" ht="20.100000000000001" customHeight="1" x14ac:dyDescent="0.25">
      <c r="A6" s="311"/>
      <c r="B6" s="311"/>
    </row>
    <row r="7" spans="1:3" ht="6" customHeight="1" x14ac:dyDescent="0.25">
      <c r="A7" s="34"/>
      <c r="B7" s="34"/>
    </row>
    <row r="8" spans="1:3" ht="19.5" customHeight="1" x14ac:dyDescent="0.25">
      <c r="A8" s="312" t="s">
        <v>35</v>
      </c>
      <c r="B8" s="312"/>
      <c r="C8" s="216" t="s">
        <v>152</v>
      </c>
    </row>
    <row r="9" spans="1:3" ht="19.5" customHeight="1" x14ac:dyDescent="0.25">
      <c r="A9" s="314" t="s">
        <v>36</v>
      </c>
      <c r="B9" s="314"/>
      <c r="C9" s="19" t="s">
        <v>156</v>
      </c>
    </row>
    <row r="10" spans="1:3" ht="19.5" customHeight="1" x14ac:dyDescent="0.25">
      <c r="A10" s="315" t="s">
        <v>37</v>
      </c>
      <c r="B10" s="315"/>
      <c r="C10" s="2" t="s">
        <v>162</v>
      </c>
    </row>
    <row r="11" spans="1:3" ht="19.5" customHeight="1" x14ac:dyDescent="0.25">
      <c r="A11" s="316" t="s">
        <v>38</v>
      </c>
      <c r="B11" s="316"/>
      <c r="C11" s="19" t="s">
        <v>61</v>
      </c>
    </row>
    <row r="12" spans="1:3" ht="19.5" customHeight="1" x14ac:dyDescent="0.25">
      <c r="A12" s="20"/>
      <c r="B12" s="20"/>
    </row>
    <row r="13" spans="1:3" ht="20.100000000000001" customHeight="1" x14ac:dyDescent="0.25">
      <c r="A13" s="310" t="s">
        <v>53</v>
      </c>
      <c r="B13" s="310"/>
      <c r="C13" s="310"/>
    </row>
    <row r="14" spans="1:3" ht="20.100000000000001" customHeight="1" x14ac:dyDescent="0.25">
      <c r="A14" s="18" t="s">
        <v>47</v>
      </c>
      <c r="B14" s="18" t="s">
        <v>46</v>
      </c>
      <c r="C14" s="18" t="s">
        <v>45</v>
      </c>
    </row>
    <row r="15" spans="1:3" ht="20.100000000000001" customHeight="1" x14ac:dyDescent="0.25">
      <c r="A15" s="33" t="s">
        <v>39</v>
      </c>
      <c r="B15" s="33" t="s">
        <v>86</v>
      </c>
      <c r="C15" s="33" t="s">
        <v>151</v>
      </c>
    </row>
    <row r="16" spans="1:3" ht="20.100000000000001" customHeight="1" x14ac:dyDescent="0.25">
      <c r="A16" s="33" t="s">
        <v>39</v>
      </c>
      <c r="B16" s="33" t="s">
        <v>85</v>
      </c>
      <c r="C16" s="33" t="s">
        <v>150</v>
      </c>
    </row>
    <row r="17" spans="1:11" ht="30" x14ac:dyDescent="0.25">
      <c r="A17" s="33"/>
      <c r="B17" s="33" t="s">
        <v>84</v>
      </c>
      <c r="C17" s="32" t="s">
        <v>149</v>
      </c>
    </row>
    <row r="18" spans="1:11" ht="20.100000000000001" customHeight="1" x14ac:dyDescent="0.25">
      <c r="A18" s="33" t="s">
        <v>39</v>
      </c>
      <c r="B18" s="33" t="s">
        <v>0</v>
      </c>
      <c r="C18" s="33" t="s">
        <v>52</v>
      </c>
    </row>
    <row r="19" spans="1:11" ht="30" x14ac:dyDescent="0.25">
      <c r="A19" s="33" t="s">
        <v>39</v>
      </c>
      <c r="B19" s="33" t="s">
        <v>1</v>
      </c>
      <c r="C19" s="32" t="s">
        <v>60</v>
      </c>
    </row>
    <row r="20" spans="1:11" ht="30" x14ac:dyDescent="0.25">
      <c r="A20" s="33" t="s">
        <v>39</v>
      </c>
      <c r="B20" s="33" t="s">
        <v>2</v>
      </c>
      <c r="C20" s="32" t="s">
        <v>59</v>
      </c>
    </row>
    <row r="21" spans="1:11" ht="20.100000000000001" customHeight="1" x14ac:dyDescent="0.25">
      <c r="A21" s="33" t="s">
        <v>39</v>
      </c>
      <c r="B21" s="33" t="s">
        <v>82</v>
      </c>
      <c r="C21" s="33" t="s">
        <v>148</v>
      </c>
    </row>
    <row r="22" spans="1:11" ht="30" x14ac:dyDescent="0.25">
      <c r="A22" s="33"/>
      <c r="B22" s="33" t="s">
        <v>147</v>
      </c>
      <c r="C22" s="32" t="s">
        <v>163</v>
      </c>
    </row>
    <row r="23" spans="1:11" ht="20.100000000000001" customHeight="1" x14ac:dyDescent="0.25">
      <c r="A23" s="305" t="s">
        <v>39</v>
      </c>
      <c r="B23" s="306" t="s">
        <v>51</v>
      </c>
      <c r="C23" s="306" t="s">
        <v>50</v>
      </c>
      <c r="D23" s="19"/>
      <c r="E23" s="19"/>
      <c r="F23" s="19"/>
      <c r="G23" s="19"/>
      <c r="H23" s="19"/>
      <c r="I23" s="19"/>
      <c r="J23" s="19"/>
      <c r="K23" s="19"/>
    </row>
    <row r="24" spans="1:11" ht="20.100000000000001" customHeight="1" x14ac:dyDescent="0.25">
      <c r="A24" s="305"/>
      <c r="B24" s="306"/>
      <c r="C24" s="306"/>
      <c r="D24" s="19"/>
      <c r="E24" s="19"/>
      <c r="F24" s="19"/>
      <c r="G24" s="19"/>
      <c r="H24" s="19"/>
      <c r="I24" s="19"/>
      <c r="J24" s="19"/>
      <c r="K24" s="19"/>
    </row>
    <row r="25" spans="1:11" ht="20.100000000000001" customHeight="1" x14ac:dyDescent="0.25">
      <c r="A25" s="305" t="s">
        <v>39</v>
      </c>
      <c r="B25" s="306" t="s">
        <v>146</v>
      </c>
      <c r="C25" s="305" t="s">
        <v>58</v>
      </c>
    </row>
    <row r="26" spans="1:11" ht="20.100000000000001" customHeight="1" x14ac:dyDescent="0.25">
      <c r="A26" s="305"/>
      <c r="B26" s="306"/>
      <c r="C26" s="305"/>
    </row>
    <row r="27" spans="1:11" ht="20.100000000000001" customHeight="1" x14ac:dyDescent="0.25">
      <c r="A27" s="305"/>
      <c r="B27" s="306"/>
      <c r="C27" s="305"/>
    </row>
    <row r="28" spans="1:11" ht="20.100000000000001" customHeight="1" x14ac:dyDescent="0.25">
      <c r="A28" s="33" t="s">
        <v>39</v>
      </c>
      <c r="B28" s="33" t="s">
        <v>145</v>
      </c>
      <c r="C28" s="33" t="s">
        <v>57</v>
      </c>
    </row>
    <row r="29" spans="1:11" ht="20.100000000000001" customHeight="1" x14ac:dyDescent="0.25">
      <c r="A29" s="33" t="s">
        <v>39</v>
      </c>
      <c r="B29" s="33" t="s">
        <v>144</v>
      </c>
      <c r="C29" s="33" t="s">
        <v>56</v>
      </c>
    </row>
    <row r="30" spans="1:11" ht="20.100000000000001" customHeight="1" x14ac:dyDescent="0.25">
      <c r="A30" s="33" t="s">
        <v>39</v>
      </c>
      <c r="B30" s="33" t="s">
        <v>143</v>
      </c>
      <c r="C30" s="33" t="s">
        <v>55</v>
      </c>
    </row>
    <row r="31" spans="1:11" ht="20.100000000000001" customHeight="1" x14ac:dyDescent="0.25">
      <c r="A31" s="33"/>
      <c r="B31" s="33" t="s">
        <v>65</v>
      </c>
      <c r="C31" s="33" t="s">
        <v>142</v>
      </c>
    </row>
    <row r="32" spans="1:11" ht="20.100000000000001" customHeight="1" x14ac:dyDescent="0.25">
      <c r="A32" s="33" t="s">
        <v>39</v>
      </c>
      <c r="B32" s="33" t="s">
        <v>10</v>
      </c>
      <c r="C32" s="33" t="s">
        <v>54</v>
      </c>
    </row>
    <row r="33" spans="1:3" ht="20.100000000000001" customHeight="1" x14ac:dyDescent="0.25">
      <c r="A33" s="33"/>
      <c r="B33" s="33" t="s">
        <v>169</v>
      </c>
      <c r="C33" s="33" t="s">
        <v>141</v>
      </c>
    </row>
    <row r="34" spans="1:3" ht="20.100000000000001" customHeight="1" x14ac:dyDescent="0.25">
      <c r="A34" s="33" t="s">
        <v>39</v>
      </c>
      <c r="B34" s="33" t="s">
        <v>33</v>
      </c>
      <c r="C34" s="33" t="s">
        <v>49</v>
      </c>
    </row>
    <row r="35" spans="1:3" ht="20.100000000000001" customHeight="1" x14ac:dyDescent="0.25">
      <c r="A35" s="33"/>
      <c r="B35" s="33" t="s">
        <v>67</v>
      </c>
      <c r="C35" s="33" t="s">
        <v>140</v>
      </c>
    </row>
    <row r="36" spans="1:3" ht="20.100000000000001" customHeight="1" x14ac:dyDescent="0.25">
      <c r="A36" s="33" t="s">
        <v>39</v>
      </c>
      <c r="B36" s="33" t="s">
        <v>80</v>
      </c>
      <c r="C36" s="33" t="s">
        <v>139</v>
      </c>
    </row>
    <row r="37" spans="1:3" ht="20.100000000000001" customHeight="1" x14ac:dyDescent="0.25">
      <c r="A37" s="33" t="s">
        <v>39</v>
      </c>
      <c r="B37" s="33" t="s">
        <v>100</v>
      </c>
      <c r="C37" s="33" t="s">
        <v>138</v>
      </c>
    </row>
    <row r="38" spans="1:3" ht="20.100000000000001" customHeight="1" x14ac:dyDescent="0.25">
      <c r="A38" s="33" t="s">
        <v>39</v>
      </c>
      <c r="B38" s="33" t="s">
        <v>66</v>
      </c>
      <c r="C38" s="33" t="s">
        <v>137</v>
      </c>
    </row>
    <row r="39" spans="1:3" ht="20.100000000000001" customHeight="1" x14ac:dyDescent="0.25">
      <c r="A39" s="33"/>
      <c r="B39" s="33" t="s">
        <v>79</v>
      </c>
      <c r="C39" s="33" t="s">
        <v>136</v>
      </c>
    </row>
    <row r="40" spans="1:3" ht="20.100000000000001" customHeight="1" x14ac:dyDescent="0.25">
      <c r="A40" s="33"/>
      <c r="B40" s="33" t="s">
        <v>135</v>
      </c>
      <c r="C40" s="33" t="s">
        <v>134</v>
      </c>
    </row>
    <row r="41" spans="1:3" ht="20.100000000000001" customHeight="1" x14ac:dyDescent="0.25">
      <c r="A41" s="33"/>
      <c r="B41" s="33" t="s">
        <v>133</v>
      </c>
      <c r="C41" s="33" t="s">
        <v>132</v>
      </c>
    </row>
    <row r="42" spans="1:3" ht="20.100000000000001" customHeight="1" x14ac:dyDescent="0.25">
      <c r="A42" s="305" t="s">
        <v>39</v>
      </c>
      <c r="B42" s="306" t="s">
        <v>131</v>
      </c>
      <c r="C42" s="307" t="s">
        <v>164</v>
      </c>
    </row>
    <row r="43" spans="1:3" ht="20.100000000000001" customHeight="1" x14ac:dyDescent="0.25">
      <c r="A43" s="305"/>
      <c r="B43" s="306"/>
      <c r="C43" s="308"/>
    </row>
    <row r="44" spans="1:3" ht="20.100000000000001" customHeight="1" x14ac:dyDescent="0.25">
      <c r="A44" s="309"/>
      <c r="B44" s="309"/>
      <c r="C44" s="309"/>
    </row>
    <row r="45" spans="1:3" ht="20.100000000000001" customHeight="1" x14ac:dyDescent="0.25">
      <c r="A45" s="310" t="s">
        <v>48</v>
      </c>
      <c r="B45" s="310"/>
      <c r="C45" s="310"/>
    </row>
    <row r="46" spans="1:3" ht="20.100000000000001" customHeight="1" x14ac:dyDescent="0.25">
      <c r="A46" s="18" t="s">
        <v>47</v>
      </c>
      <c r="B46" s="18" t="s">
        <v>46</v>
      </c>
      <c r="C46" s="18" t="s">
        <v>45</v>
      </c>
    </row>
    <row r="47" spans="1:3" ht="30" x14ac:dyDescent="0.25">
      <c r="A47" s="33"/>
      <c r="B47" s="33" t="s">
        <v>6</v>
      </c>
      <c r="C47" s="32" t="s">
        <v>130</v>
      </c>
    </row>
    <row r="48" spans="1:3" ht="19.5" customHeight="1" x14ac:dyDescent="0.25">
      <c r="A48" s="33" t="s">
        <v>39</v>
      </c>
      <c r="B48" s="32" t="s">
        <v>44</v>
      </c>
      <c r="C48" s="33" t="s">
        <v>43</v>
      </c>
    </row>
    <row r="49" spans="1:3" ht="20.100000000000001" customHeight="1" x14ac:dyDescent="0.25">
      <c r="A49" s="33" t="s">
        <v>39</v>
      </c>
      <c r="B49" s="33" t="s">
        <v>129</v>
      </c>
      <c r="C49" s="33" t="s">
        <v>128</v>
      </c>
    </row>
    <row r="50" spans="1:3" ht="48.75" customHeight="1" x14ac:dyDescent="0.25">
      <c r="A50" s="33"/>
      <c r="B50" s="33" t="s">
        <v>87</v>
      </c>
      <c r="C50" s="32" t="s">
        <v>127</v>
      </c>
    </row>
    <row r="51" spans="1:3" ht="20.100000000000001" customHeight="1" x14ac:dyDescent="0.25">
      <c r="A51" s="33"/>
      <c r="B51" s="33" t="s">
        <v>126</v>
      </c>
      <c r="C51" s="33" t="s">
        <v>125</v>
      </c>
    </row>
    <row r="52" spans="1:3" ht="20.100000000000001" customHeight="1" x14ac:dyDescent="0.25">
      <c r="A52" s="33"/>
      <c r="B52" s="33" t="s">
        <v>9</v>
      </c>
      <c r="C52" s="33" t="s">
        <v>41</v>
      </c>
    </row>
    <row r="53" spans="1:3" ht="30" x14ac:dyDescent="0.25">
      <c r="A53" s="33" t="s">
        <v>39</v>
      </c>
      <c r="B53" s="33" t="s">
        <v>91</v>
      </c>
      <c r="C53" s="32" t="s">
        <v>42</v>
      </c>
    </row>
    <row r="54" spans="1:3" ht="19.5" customHeight="1" x14ac:dyDescent="0.25">
      <c r="A54" s="33"/>
      <c r="B54" s="32" t="s">
        <v>15</v>
      </c>
      <c r="C54" s="32" t="s">
        <v>124</v>
      </c>
    </row>
    <row r="55" spans="1:3" ht="30" x14ac:dyDescent="0.25">
      <c r="A55" s="33" t="s">
        <v>39</v>
      </c>
      <c r="B55" s="32" t="s">
        <v>167</v>
      </c>
      <c r="C55" s="32" t="s">
        <v>168</v>
      </c>
    </row>
    <row r="56" spans="1:3" ht="30" x14ac:dyDescent="0.25">
      <c r="A56" s="33" t="s">
        <v>39</v>
      </c>
      <c r="B56" s="32" t="s">
        <v>40</v>
      </c>
      <c r="C56" s="32" t="s">
        <v>166</v>
      </c>
    </row>
    <row r="57" spans="1:3" ht="30" x14ac:dyDescent="0.25">
      <c r="A57" s="33" t="s">
        <v>39</v>
      </c>
      <c r="B57" s="32" t="s">
        <v>103</v>
      </c>
      <c r="C57" s="32" t="s">
        <v>123</v>
      </c>
    </row>
    <row r="58" spans="1:3" ht="19.5" customHeight="1" x14ac:dyDescent="0.25">
      <c r="A58" s="33" t="s">
        <v>39</v>
      </c>
      <c r="B58" s="32" t="s">
        <v>30</v>
      </c>
      <c r="C58" s="32" t="s">
        <v>165</v>
      </c>
    </row>
    <row r="59" spans="1:3" ht="20.100000000000001" customHeight="1" x14ac:dyDescent="0.25">
      <c r="A59" s="33" t="s">
        <v>39</v>
      </c>
      <c r="B59" s="33" t="s">
        <v>122</v>
      </c>
      <c r="C59" s="33" t="s">
        <v>121</v>
      </c>
    </row>
    <row r="60" spans="1:3" ht="19.5" customHeight="1" x14ac:dyDescent="0.25">
      <c r="A60" s="33" t="s">
        <v>39</v>
      </c>
      <c r="B60" s="33" t="s">
        <v>31</v>
      </c>
      <c r="C60" s="272" t="s">
        <v>120</v>
      </c>
    </row>
    <row r="61" spans="1:3" ht="30" x14ac:dyDescent="0.25">
      <c r="A61" s="272"/>
      <c r="B61" s="272" t="s">
        <v>172</v>
      </c>
      <c r="C61" s="273" t="s">
        <v>170</v>
      </c>
    </row>
    <row r="62" spans="1:3" ht="30" x14ac:dyDescent="0.25">
      <c r="A62" s="272"/>
      <c r="B62" s="272" t="s">
        <v>171</v>
      </c>
      <c r="C62" s="273" t="s">
        <v>173</v>
      </c>
    </row>
  </sheetData>
  <sheetProtection algorithmName="SHA-512" hashValue="3q6hwdewcsM5FNufKlExaQPpUqi7ymswCPxNMG4z0gZ3cQsS4kIxBmORVDqVy+QXU2w+PfOTXr3NAZpA9RpH9g==" saltValue="QJXoB3bbPxaXLVIMsy0vVA==" spinCount="100000" sheet="1" objects="1" scenarios="1"/>
  <mergeCells count="19">
    <mergeCell ref="A4:B6"/>
    <mergeCell ref="A8:B8"/>
    <mergeCell ref="A1:C1"/>
    <mergeCell ref="B25:B27"/>
    <mergeCell ref="C25:C27"/>
    <mergeCell ref="A9:B9"/>
    <mergeCell ref="A10:B10"/>
    <mergeCell ref="A11:B11"/>
    <mergeCell ref="A2:C2"/>
    <mergeCell ref="A13:C13"/>
    <mergeCell ref="A23:A24"/>
    <mergeCell ref="B23:B24"/>
    <mergeCell ref="C23:C24"/>
    <mergeCell ref="A25:A27"/>
    <mergeCell ref="A42:A43"/>
    <mergeCell ref="B42:B43"/>
    <mergeCell ref="C42:C43"/>
    <mergeCell ref="A44:C44"/>
    <mergeCell ref="A45:C45"/>
  </mergeCells>
  <pageMargins left="0.25" right="0.25" top="0.5" bottom="0.5" header="0.3" footer="0.3"/>
  <pageSetup scale="6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40E07-4486-4C2F-9E4C-BD74698928BC}">
  <sheetPr>
    <pageSetUpPr fitToPage="1"/>
  </sheetPr>
  <dimension ref="A1:AC96"/>
  <sheetViews>
    <sheetView showGridLines="0" showRowColHeaders="0" showRuler="0" view="pageLayout" topLeftCell="B1" zoomScale="90" zoomScaleNormal="100" zoomScalePageLayoutView="90" workbookViewId="0">
      <selection activeCell="D5" sqref="D5"/>
    </sheetView>
  </sheetViews>
  <sheetFormatPr defaultColWidth="9.140625" defaultRowHeight="12.75" x14ac:dyDescent="0.2"/>
  <cols>
    <col min="1" max="1" width="9.140625" style="25" hidden="1" customWidth="1"/>
    <col min="2" max="2" width="11.42578125" style="25" customWidth="1"/>
    <col min="3" max="3" width="10.140625" style="25" bestFit="1" customWidth="1"/>
    <col min="4" max="6" width="13.28515625" style="25" customWidth="1"/>
    <col min="7" max="7" width="32" style="25" customWidth="1"/>
    <col min="8" max="8" width="6.140625" style="25" customWidth="1"/>
    <col min="9" max="9" width="9" style="25" customWidth="1"/>
    <col min="10" max="10" width="6.85546875" style="25" customWidth="1"/>
    <col min="11" max="11" width="5.85546875" style="25" customWidth="1"/>
    <col min="12" max="14" width="6.42578125" style="25" customWidth="1"/>
    <col min="15" max="15" width="7.42578125" style="25" customWidth="1"/>
    <col min="16" max="17" width="4.85546875" style="25" customWidth="1"/>
    <col min="18" max="18" width="5.28515625" style="25" customWidth="1"/>
    <col min="19" max="20" width="8.5703125" style="25" customWidth="1"/>
    <col min="21" max="21" width="9.140625" style="25" bestFit="1" customWidth="1"/>
    <col min="22" max="23" width="8.5703125" style="25" customWidth="1"/>
    <col min="24" max="24" width="8" style="25" bestFit="1" customWidth="1"/>
    <col min="25" max="25" width="10.7109375" style="25" customWidth="1"/>
    <col min="26" max="26" width="12.140625" style="25" bestFit="1" customWidth="1"/>
    <col min="27" max="27" width="6.5703125" style="25" bestFit="1" customWidth="1"/>
    <col min="28" max="29" width="6.5703125" style="25" customWidth="1"/>
    <col min="30" max="16384" width="9.140625" style="25"/>
  </cols>
  <sheetData>
    <row r="1" spans="1:29" s="2" customFormat="1" ht="18" customHeight="1" x14ac:dyDescent="0.25">
      <c r="A1" s="2" t="s">
        <v>73</v>
      </c>
      <c r="B1" s="318" t="s">
        <v>101</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row>
    <row r="2" spans="1:29" s="2" customFormat="1" ht="15" x14ac:dyDescent="0.25">
      <c r="A2" s="2" t="s">
        <v>106</v>
      </c>
      <c r="B2" s="24"/>
      <c r="C2" s="24"/>
      <c r="D2" s="24"/>
      <c r="E2" s="24"/>
      <c r="F2" s="24"/>
      <c r="G2" s="329" t="s">
        <v>161</v>
      </c>
      <c r="H2" s="329"/>
      <c r="I2" s="329"/>
      <c r="J2" s="329"/>
      <c r="K2" s="329"/>
      <c r="L2" s="329"/>
      <c r="M2" s="329"/>
      <c r="N2" s="329"/>
      <c r="O2" s="329"/>
      <c r="P2" s="329"/>
      <c r="Q2" s="329"/>
      <c r="R2" s="329"/>
      <c r="S2" s="329"/>
      <c r="T2" s="329"/>
      <c r="U2" s="329"/>
      <c r="V2" s="329"/>
      <c r="W2" s="24"/>
      <c r="X2" s="24"/>
      <c r="Y2" s="24"/>
      <c r="Z2" s="24"/>
      <c r="AA2" s="24"/>
      <c r="AB2" s="24"/>
      <c r="AC2" s="24"/>
    </row>
    <row r="3" spans="1:29" s="2" customFormat="1" ht="9" customHeight="1" thickBot="1" x14ac:dyDescent="0.3">
      <c r="A3" s="2" t="s">
        <v>76</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row>
    <row r="4" spans="1:29" s="2" customFormat="1" ht="18" customHeight="1" x14ac:dyDescent="0.25">
      <c r="A4" s="2" t="s">
        <v>107</v>
      </c>
      <c r="B4" s="1"/>
      <c r="C4" s="1"/>
      <c r="D4" s="39" t="s">
        <v>25</v>
      </c>
      <c r="E4" s="319" t="s">
        <v>26</v>
      </c>
      <c r="F4" s="319"/>
      <c r="G4" s="320"/>
      <c r="H4" s="26"/>
      <c r="I4" s="325" t="s">
        <v>102</v>
      </c>
      <c r="J4" s="325"/>
      <c r="K4" s="326" t="s">
        <v>27</v>
      </c>
      <c r="L4" s="319"/>
      <c r="M4" s="319"/>
      <c r="N4" s="319"/>
      <c r="O4" s="319"/>
      <c r="P4" s="319"/>
      <c r="Q4" s="319"/>
      <c r="R4" s="319" t="s">
        <v>28</v>
      </c>
      <c r="S4" s="319"/>
      <c r="T4" s="319"/>
      <c r="U4" s="319"/>
      <c r="V4" s="319"/>
      <c r="W4" s="319"/>
      <c r="X4" s="319"/>
      <c r="Y4" s="319" t="s">
        <v>29</v>
      </c>
      <c r="Z4" s="319"/>
      <c r="AA4" s="319" t="s">
        <v>32</v>
      </c>
      <c r="AB4" s="319"/>
      <c r="AC4" s="320"/>
    </row>
    <row r="5" spans="1:29" s="2" customFormat="1" ht="18" customHeight="1" thickBot="1" x14ac:dyDescent="0.3">
      <c r="A5" s="2" t="s">
        <v>108</v>
      </c>
      <c r="B5" s="1"/>
      <c r="C5" s="1"/>
      <c r="D5" s="31"/>
      <c r="E5" s="323"/>
      <c r="F5" s="323"/>
      <c r="G5" s="324"/>
      <c r="H5" s="26"/>
      <c r="I5" s="325"/>
      <c r="J5" s="325"/>
      <c r="K5" s="327"/>
      <c r="L5" s="323"/>
      <c r="M5" s="323"/>
      <c r="N5" s="323"/>
      <c r="O5" s="323"/>
      <c r="P5" s="323"/>
      <c r="Q5" s="323"/>
      <c r="R5" s="323"/>
      <c r="S5" s="323"/>
      <c r="T5" s="323"/>
      <c r="U5" s="323"/>
      <c r="V5" s="323"/>
      <c r="W5" s="323"/>
      <c r="X5" s="323"/>
      <c r="Y5" s="328"/>
      <c r="Z5" s="328"/>
      <c r="AA5" s="321"/>
      <c r="AB5" s="321"/>
      <c r="AC5" s="322"/>
    </row>
    <row r="6" spans="1:29" s="2" customFormat="1" ht="9" customHeight="1" thickBot="1" x14ac:dyDescent="0.3">
      <c r="A6" s="2" t="s">
        <v>73</v>
      </c>
      <c r="B6" s="198"/>
      <c r="C6" s="198"/>
      <c r="D6" s="199"/>
      <c r="E6" s="199"/>
      <c r="F6" s="199"/>
      <c r="G6" s="199"/>
      <c r="H6" s="199"/>
      <c r="I6" s="199"/>
      <c r="J6" s="199"/>
      <c r="K6" s="199"/>
      <c r="L6" s="199"/>
      <c r="M6" s="199"/>
      <c r="N6" s="199"/>
      <c r="O6" s="200"/>
      <c r="P6" s="200"/>
      <c r="Q6" s="200"/>
      <c r="R6" s="201"/>
      <c r="S6" s="199"/>
      <c r="T6" s="199"/>
      <c r="U6" s="199"/>
      <c r="V6" s="202"/>
      <c r="W6" s="199"/>
      <c r="X6" s="201"/>
      <c r="Y6" s="201"/>
      <c r="Z6" s="203"/>
      <c r="AA6" s="201"/>
      <c r="AB6" s="201"/>
      <c r="AC6" s="204"/>
    </row>
    <row r="7" spans="1:29" ht="36" customHeight="1" thickBot="1" x14ac:dyDescent="0.25">
      <c r="A7" s="25" t="s">
        <v>109</v>
      </c>
      <c r="B7" s="3" t="s">
        <v>86</v>
      </c>
      <c r="C7" s="21" t="s">
        <v>85</v>
      </c>
      <c r="D7" s="29" t="s">
        <v>84</v>
      </c>
      <c r="E7" s="3" t="s">
        <v>0</v>
      </c>
      <c r="F7" s="4" t="s">
        <v>1</v>
      </c>
      <c r="G7" s="4" t="s">
        <v>83</v>
      </c>
      <c r="H7" s="21" t="s">
        <v>82</v>
      </c>
      <c r="I7" s="21" t="s">
        <v>81</v>
      </c>
      <c r="J7" s="4" t="s">
        <v>3</v>
      </c>
      <c r="K7" s="29" t="s">
        <v>4</v>
      </c>
      <c r="L7" s="3" t="s">
        <v>17</v>
      </c>
      <c r="M7" s="4" t="s">
        <v>18</v>
      </c>
      <c r="N7" s="4" t="s">
        <v>19</v>
      </c>
      <c r="O7" s="4" t="s">
        <v>20</v>
      </c>
      <c r="P7" s="4" t="s">
        <v>7</v>
      </c>
      <c r="Q7" s="4" t="s">
        <v>8</v>
      </c>
      <c r="R7" s="29" t="s">
        <v>65</v>
      </c>
      <c r="S7" s="3" t="s">
        <v>10</v>
      </c>
      <c r="T7" s="4" t="s">
        <v>11</v>
      </c>
      <c r="U7" s="21" t="s">
        <v>169</v>
      </c>
      <c r="V7" s="4" t="s">
        <v>33</v>
      </c>
      <c r="W7" s="29" t="s">
        <v>67</v>
      </c>
      <c r="X7" s="28" t="s">
        <v>80</v>
      </c>
      <c r="Y7" s="21" t="s">
        <v>100</v>
      </c>
      <c r="Z7" s="21" t="s">
        <v>66</v>
      </c>
      <c r="AA7" s="4" t="s">
        <v>79</v>
      </c>
      <c r="AB7" s="4" t="s">
        <v>78</v>
      </c>
      <c r="AC7" s="22" t="s">
        <v>77</v>
      </c>
    </row>
    <row r="8" spans="1:29" ht="22.5" customHeight="1" x14ac:dyDescent="0.2">
      <c r="A8" s="25" t="s">
        <v>110</v>
      </c>
      <c r="B8" s="9" t="s">
        <v>73</v>
      </c>
      <c r="C8" s="7" t="s">
        <v>73</v>
      </c>
      <c r="D8" s="152"/>
      <c r="E8" s="153"/>
      <c r="F8" s="37"/>
      <c r="G8" s="7"/>
      <c r="H8" s="7"/>
      <c r="I8" s="7"/>
      <c r="J8" s="7"/>
      <c r="K8" s="10"/>
      <c r="L8" s="154"/>
      <c r="M8" s="5"/>
      <c r="N8" s="5"/>
      <c r="O8" s="8"/>
      <c r="P8" s="7"/>
      <c r="Q8" s="7"/>
      <c r="R8" s="155"/>
      <c r="S8" s="156"/>
      <c r="T8" s="162" t="str">
        <f>IF(OR(ISBLANK(H8),ISBLANK(S8)),"",IFERROR(S8/H8,""))</f>
        <v/>
      </c>
      <c r="U8" s="178"/>
      <c r="V8" s="265"/>
      <c r="W8" s="176"/>
      <c r="X8" s="164"/>
      <c r="Y8" s="165"/>
      <c r="Z8" s="7" t="s">
        <v>73</v>
      </c>
      <c r="AA8" s="166"/>
      <c r="AB8" s="7" t="s">
        <v>73</v>
      </c>
      <c r="AC8" s="10" t="s">
        <v>73</v>
      </c>
    </row>
    <row r="9" spans="1:29" ht="22.5" customHeight="1" x14ac:dyDescent="0.2">
      <c r="A9" s="25" t="s">
        <v>111</v>
      </c>
      <c r="B9" s="16" t="s">
        <v>73</v>
      </c>
      <c r="C9" s="14" t="s">
        <v>73</v>
      </c>
      <c r="D9" s="157"/>
      <c r="E9" s="158"/>
      <c r="F9" s="13"/>
      <c r="G9" s="14"/>
      <c r="H9" s="14"/>
      <c r="I9" s="14"/>
      <c r="J9" s="14"/>
      <c r="K9" s="17"/>
      <c r="L9" s="159"/>
      <c r="M9" s="6"/>
      <c r="N9" s="6"/>
      <c r="O9" s="15"/>
      <c r="P9" s="14"/>
      <c r="Q9" s="14"/>
      <c r="R9" s="160"/>
      <c r="S9" s="161"/>
      <c r="T9" s="163" t="str">
        <f t="shared" ref="T9:T42" si="0">IF(OR(ISBLANK(H9),ISBLANK(S9)),"",IFERROR(S9/H9,""))</f>
        <v/>
      </c>
      <c r="U9" s="179"/>
      <c r="V9" s="266"/>
      <c r="W9" s="177"/>
      <c r="X9" s="12"/>
      <c r="Y9" s="167"/>
      <c r="Z9" s="7" t="s">
        <v>73</v>
      </c>
      <c r="AA9" s="168"/>
      <c r="AB9" s="14" t="s">
        <v>73</v>
      </c>
      <c r="AC9" s="17" t="s">
        <v>73</v>
      </c>
    </row>
    <row r="10" spans="1:29" ht="22.5" customHeight="1" x14ac:dyDescent="0.2">
      <c r="A10" s="25" t="s">
        <v>75</v>
      </c>
      <c r="B10" s="16" t="s">
        <v>73</v>
      </c>
      <c r="C10" s="14" t="s">
        <v>73</v>
      </c>
      <c r="D10" s="157"/>
      <c r="E10" s="158"/>
      <c r="F10" s="13"/>
      <c r="G10" s="14"/>
      <c r="H10" s="14"/>
      <c r="I10" s="14"/>
      <c r="J10" s="14"/>
      <c r="K10" s="17"/>
      <c r="L10" s="159"/>
      <c r="M10" s="6"/>
      <c r="N10" s="6"/>
      <c r="O10" s="15"/>
      <c r="P10" s="14"/>
      <c r="Q10" s="14"/>
      <c r="R10" s="160"/>
      <c r="S10" s="161"/>
      <c r="T10" s="163" t="str">
        <f t="shared" si="0"/>
        <v/>
      </c>
      <c r="U10" s="179"/>
      <c r="V10" s="266"/>
      <c r="W10" s="177"/>
      <c r="X10" s="12"/>
      <c r="Y10" s="167"/>
      <c r="Z10" s="7" t="s">
        <v>73</v>
      </c>
      <c r="AA10" s="168"/>
      <c r="AB10" s="14" t="s">
        <v>73</v>
      </c>
      <c r="AC10" s="17" t="s">
        <v>73</v>
      </c>
    </row>
    <row r="11" spans="1:29" ht="22.5" customHeight="1" x14ac:dyDescent="0.2">
      <c r="A11" s="25" t="s">
        <v>73</v>
      </c>
      <c r="B11" s="16" t="s">
        <v>73</v>
      </c>
      <c r="C11" s="14" t="s">
        <v>73</v>
      </c>
      <c r="D11" s="157"/>
      <c r="E11" s="158"/>
      <c r="F11" s="13"/>
      <c r="G11" s="14"/>
      <c r="H11" s="14"/>
      <c r="I11" s="14"/>
      <c r="J11" s="14"/>
      <c r="K11" s="17"/>
      <c r="L11" s="159"/>
      <c r="M11" s="6"/>
      <c r="N11" s="6"/>
      <c r="O11" s="15"/>
      <c r="P11" s="14"/>
      <c r="Q11" s="14"/>
      <c r="R11" s="160"/>
      <c r="S11" s="161"/>
      <c r="T11" s="163" t="str">
        <f t="shared" si="0"/>
        <v/>
      </c>
      <c r="U11" s="179"/>
      <c r="V11" s="266"/>
      <c r="W11" s="177"/>
      <c r="X11" s="12"/>
      <c r="Y11" s="167"/>
      <c r="Z11" s="7" t="s">
        <v>73</v>
      </c>
      <c r="AA11" s="168"/>
      <c r="AB11" s="14" t="s">
        <v>73</v>
      </c>
      <c r="AC11" s="17" t="s">
        <v>73</v>
      </c>
    </row>
    <row r="12" spans="1:29" ht="22.5" customHeight="1" x14ac:dyDescent="0.2">
      <c r="A12" s="25" t="s">
        <v>74</v>
      </c>
      <c r="B12" s="16" t="s">
        <v>73</v>
      </c>
      <c r="C12" s="14" t="s">
        <v>73</v>
      </c>
      <c r="D12" s="157"/>
      <c r="E12" s="158"/>
      <c r="F12" s="13"/>
      <c r="G12" s="14"/>
      <c r="H12" s="14"/>
      <c r="I12" s="14"/>
      <c r="J12" s="14"/>
      <c r="K12" s="17"/>
      <c r="L12" s="159"/>
      <c r="M12" s="6"/>
      <c r="N12" s="6"/>
      <c r="O12" s="15"/>
      <c r="P12" s="14"/>
      <c r="Q12" s="14"/>
      <c r="R12" s="160"/>
      <c r="S12" s="161"/>
      <c r="T12" s="163" t="str">
        <f t="shared" si="0"/>
        <v/>
      </c>
      <c r="U12" s="179"/>
      <c r="V12" s="266"/>
      <c r="W12" s="177"/>
      <c r="X12" s="12"/>
      <c r="Y12" s="167"/>
      <c r="Z12" s="7" t="s">
        <v>73</v>
      </c>
      <c r="AA12" s="168"/>
      <c r="AB12" s="14" t="s">
        <v>73</v>
      </c>
      <c r="AC12" s="17" t="s">
        <v>73</v>
      </c>
    </row>
    <row r="13" spans="1:29" ht="22.5" customHeight="1" x14ac:dyDescent="0.2">
      <c r="A13" s="25" t="s">
        <v>112</v>
      </c>
      <c r="B13" s="16" t="s">
        <v>73</v>
      </c>
      <c r="C13" s="14" t="s">
        <v>73</v>
      </c>
      <c r="D13" s="157"/>
      <c r="E13" s="158"/>
      <c r="F13" s="13"/>
      <c r="G13" s="14"/>
      <c r="H13" s="14"/>
      <c r="I13" s="14"/>
      <c r="J13" s="14"/>
      <c r="K13" s="17"/>
      <c r="L13" s="159"/>
      <c r="M13" s="6"/>
      <c r="N13" s="6"/>
      <c r="O13" s="15"/>
      <c r="P13" s="14"/>
      <c r="Q13" s="14"/>
      <c r="R13" s="160"/>
      <c r="S13" s="161"/>
      <c r="T13" s="163" t="str">
        <f t="shared" si="0"/>
        <v/>
      </c>
      <c r="U13" s="179"/>
      <c r="V13" s="266"/>
      <c r="W13" s="177"/>
      <c r="X13" s="12"/>
      <c r="Y13" s="167"/>
      <c r="Z13" s="7" t="s">
        <v>73</v>
      </c>
      <c r="AA13" s="168"/>
      <c r="AB13" s="14" t="s">
        <v>73</v>
      </c>
      <c r="AC13" s="17" t="s">
        <v>73</v>
      </c>
    </row>
    <row r="14" spans="1:29" ht="22.5" customHeight="1" x14ac:dyDescent="0.2">
      <c r="A14" s="25" t="s">
        <v>113</v>
      </c>
      <c r="B14" s="16" t="s">
        <v>73</v>
      </c>
      <c r="C14" s="14" t="s">
        <v>73</v>
      </c>
      <c r="D14" s="157"/>
      <c r="E14" s="158"/>
      <c r="F14" s="13"/>
      <c r="G14" s="14"/>
      <c r="H14" s="14"/>
      <c r="I14" s="14"/>
      <c r="J14" s="14"/>
      <c r="K14" s="17"/>
      <c r="L14" s="159"/>
      <c r="M14" s="6"/>
      <c r="N14" s="6"/>
      <c r="O14" s="15"/>
      <c r="P14" s="14"/>
      <c r="Q14" s="14"/>
      <c r="R14" s="160"/>
      <c r="S14" s="161"/>
      <c r="T14" s="163" t="str">
        <f t="shared" si="0"/>
        <v/>
      </c>
      <c r="U14" s="179"/>
      <c r="V14" s="266"/>
      <c r="W14" s="177"/>
      <c r="X14" s="12"/>
      <c r="Y14" s="167"/>
      <c r="Z14" s="7" t="s">
        <v>73</v>
      </c>
      <c r="AA14" s="168"/>
      <c r="AB14" s="14" t="s">
        <v>73</v>
      </c>
      <c r="AC14" s="17" t="s">
        <v>73</v>
      </c>
    </row>
    <row r="15" spans="1:29" ht="22.5" customHeight="1" x14ac:dyDescent="0.2">
      <c r="A15" s="25" t="s">
        <v>73</v>
      </c>
      <c r="B15" s="16" t="s">
        <v>73</v>
      </c>
      <c r="C15" s="14" t="s">
        <v>73</v>
      </c>
      <c r="D15" s="157"/>
      <c r="E15" s="158"/>
      <c r="F15" s="13"/>
      <c r="G15" s="14"/>
      <c r="H15" s="14"/>
      <c r="I15" s="14"/>
      <c r="J15" s="14"/>
      <c r="K15" s="17"/>
      <c r="L15" s="159"/>
      <c r="M15" s="6"/>
      <c r="N15" s="6"/>
      <c r="O15" s="15"/>
      <c r="P15" s="14"/>
      <c r="Q15" s="14"/>
      <c r="R15" s="160"/>
      <c r="S15" s="161"/>
      <c r="T15" s="163" t="str">
        <f t="shared" si="0"/>
        <v/>
      </c>
      <c r="U15" s="179"/>
      <c r="V15" s="266"/>
      <c r="W15" s="177"/>
      <c r="X15" s="12"/>
      <c r="Y15" s="167"/>
      <c r="Z15" s="7" t="s">
        <v>73</v>
      </c>
      <c r="AA15" s="168"/>
      <c r="AB15" s="14" t="s">
        <v>73</v>
      </c>
      <c r="AC15" s="17" t="s">
        <v>73</v>
      </c>
    </row>
    <row r="16" spans="1:29" ht="22.5" customHeight="1" x14ac:dyDescent="0.2">
      <c r="A16" s="25" t="s">
        <v>39</v>
      </c>
      <c r="B16" s="16" t="s">
        <v>73</v>
      </c>
      <c r="C16" s="14" t="s">
        <v>73</v>
      </c>
      <c r="D16" s="157"/>
      <c r="E16" s="158"/>
      <c r="F16" s="13"/>
      <c r="G16" s="14"/>
      <c r="H16" s="14"/>
      <c r="I16" s="14"/>
      <c r="J16" s="14"/>
      <c r="K16" s="17"/>
      <c r="L16" s="159"/>
      <c r="M16" s="6"/>
      <c r="N16" s="6"/>
      <c r="O16" s="15"/>
      <c r="P16" s="14"/>
      <c r="Q16" s="14"/>
      <c r="R16" s="160"/>
      <c r="S16" s="161"/>
      <c r="T16" s="163" t="str">
        <f t="shared" si="0"/>
        <v/>
      </c>
      <c r="U16" s="179"/>
      <c r="V16" s="266"/>
      <c r="W16" s="177"/>
      <c r="X16" s="12"/>
      <c r="Y16" s="167"/>
      <c r="Z16" s="7" t="s">
        <v>73</v>
      </c>
      <c r="AA16" s="168"/>
      <c r="AB16" s="14" t="s">
        <v>73</v>
      </c>
      <c r="AC16" s="17" t="s">
        <v>73</v>
      </c>
    </row>
    <row r="17" spans="1:29" ht="22.5" customHeight="1" x14ac:dyDescent="0.2">
      <c r="A17" s="25" t="s">
        <v>114</v>
      </c>
      <c r="B17" s="16" t="s">
        <v>73</v>
      </c>
      <c r="C17" s="14" t="s">
        <v>73</v>
      </c>
      <c r="D17" s="157"/>
      <c r="E17" s="158"/>
      <c r="F17" s="13"/>
      <c r="G17" s="14"/>
      <c r="H17" s="14"/>
      <c r="I17" s="14"/>
      <c r="J17" s="14"/>
      <c r="K17" s="17"/>
      <c r="L17" s="159"/>
      <c r="M17" s="6"/>
      <c r="N17" s="6"/>
      <c r="O17" s="15"/>
      <c r="P17" s="14"/>
      <c r="Q17" s="14"/>
      <c r="R17" s="160"/>
      <c r="S17" s="161"/>
      <c r="T17" s="163" t="str">
        <f t="shared" si="0"/>
        <v/>
      </c>
      <c r="U17" s="179"/>
      <c r="V17" s="266"/>
      <c r="W17" s="177"/>
      <c r="X17" s="12"/>
      <c r="Y17" s="167"/>
      <c r="Z17" s="7" t="s">
        <v>73</v>
      </c>
      <c r="AA17" s="168"/>
      <c r="AB17" s="14" t="s">
        <v>73</v>
      </c>
      <c r="AC17" s="17" t="s">
        <v>73</v>
      </c>
    </row>
    <row r="18" spans="1:29" ht="22.5" customHeight="1" x14ac:dyDescent="0.2">
      <c r="B18" s="16" t="s">
        <v>73</v>
      </c>
      <c r="C18" s="14" t="s">
        <v>73</v>
      </c>
      <c r="D18" s="157"/>
      <c r="E18" s="158"/>
      <c r="F18" s="13"/>
      <c r="G18" s="14"/>
      <c r="H18" s="14"/>
      <c r="I18" s="14"/>
      <c r="J18" s="14"/>
      <c r="K18" s="17"/>
      <c r="L18" s="159"/>
      <c r="M18" s="6"/>
      <c r="N18" s="6"/>
      <c r="O18" s="15"/>
      <c r="P18" s="14"/>
      <c r="Q18" s="14"/>
      <c r="R18" s="160"/>
      <c r="S18" s="161"/>
      <c r="T18" s="163" t="str">
        <f t="shared" si="0"/>
        <v/>
      </c>
      <c r="U18" s="179"/>
      <c r="V18" s="266"/>
      <c r="W18" s="177"/>
      <c r="X18" s="12"/>
      <c r="Y18" s="167"/>
      <c r="Z18" s="7" t="s">
        <v>73</v>
      </c>
      <c r="AA18" s="168"/>
      <c r="AB18" s="14" t="s">
        <v>73</v>
      </c>
      <c r="AC18" s="17" t="s">
        <v>73</v>
      </c>
    </row>
    <row r="19" spans="1:29" ht="22.5" customHeight="1" x14ac:dyDescent="0.2">
      <c r="B19" s="16" t="s">
        <v>73</v>
      </c>
      <c r="C19" s="14" t="s">
        <v>73</v>
      </c>
      <c r="D19" s="157"/>
      <c r="E19" s="158"/>
      <c r="F19" s="13"/>
      <c r="G19" s="14"/>
      <c r="H19" s="14"/>
      <c r="I19" s="14"/>
      <c r="J19" s="14"/>
      <c r="K19" s="17"/>
      <c r="L19" s="159"/>
      <c r="M19" s="6"/>
      <c r="N19" s="6"/>
      <c r="O19" s="15"/>
      <c r="P19" s="14"/>
      <c r="Q19" s="14"/>
      <c r="R19" s="160"/>
      <c r="S19" s="161"/>
      <c r="T19" s="163" t="str">
        <f t="shared" si="0"/>
        <v/>
      </c>
      <c r="U19" s="179"/>
      <c r="V19" s="266"/>
      <c r="W19" s="177"/>
      <c r="X19" s="12"/>
      <c r="Y19" s="167"/>
      <c r="Z19" s="7" t="s">
        <v>73</v>
      </c>
      <c r="AA19" s="168"/>
      <c r="AB19" s="14" t="s">
        <v>73</v>
      </c>
      <c r="AC19" s="17" t="s">
        <v>73</v>
      </c>
    </row>
    <row r="20" spans="1:29" ht="22.5" customHeight="1" x14ac:dyDescent="0.2">
      <c r="B20" s="16" t="s">
        <v>73</v>
      </c>
      <c r="C20" s="14" t="s">
        <v>73</v>
      </c>
      <c r="D20" s="157"/>
      <c r="E20" s="158"/>
      <c r="F20" s="13"/>
      <c r="G20" s="14"/>
      <c r="H20" s="14"/>
      <c r="I20" s="14"/>
      <c r="J20" s="14"/>
      <c r="K20" s="17"/>
      <c r="L20" s="159"/>
      <c r="M20" s="6"/>
      <c r="N20" s="6"/>
      <c r="O20" s="15"/>
      <c r="P20" s="14"/>
      <c r="Q20" s="14"/>
      <c r="R20" s="160"/>
      <c r="S20" s="161"/>
      <c r="T20" s="163" t="str">
        <f t="shared" si="0"/>
        <v/>
      </c>
      <c r="U20" s="179"/>
      <c r="V20" s="266"/>
      <c r="W20" s="177"/>
      <c r="X20" s="12"/>
      <c r="Y20" s="167"/>
      <c r="Z20" s="7" t="s">
        <v>73</v>
      </c>
      <c r="AA20" s="168"/>
      <c r="AB20" s="14" t="s">
        <v>73</v>
      </c>
      <c r="AC20" s="17" t="s">
        <v>73</v>
      </c>
    </row>
    <row r="21" spans="1:29" ht="22.5" customHeight="1" x14ac:dyDescent="0.2">
      <c r="B21" s="16" t="s">
        <v>73</v>
      </c>
      <c r="C21" s="14" t="s">
        <v>73</v>
      </c>
      <c r="D21" s="157"/>
      <c r="E21" s="158"/>
      <c r="F21" s="13"/>
      <c r="G21" s="14"/>
      <c r="H21" s="14"/>
      <c r="I21" s="14"/>
      <c r="J21" s="14"/>
      <c r="K21" s="17"/>
      <c r="L21" s="159"/>
      <c r="M21" s="6"/>
      <c r="N21" s="6"/>
      <c r="O21" s="15"/>
      <c r="P21" s="14"/>
      <c r="Q21" s="14"/>
      <c r="R21" s="160"/>
      <c r="S21" s="161"/>
      <c r="T21" s="163" t="str">
        <f t="shared" si="0"/>
        <v/>
      </c>
      <c r="U21" s="179"/>
      <c r="V21" s="266"/>
      <c r="W21" s="177"/>
      <c r="X21" s="12"/>
      <c r="Y21" s="167"/>
      <c r="Z21" s="7" t="s">
        <v>73</v>
      </c>
      <c r="AA21" s="168"/>
      <c r="AB21" s="14" t="s">
        <v>73</v>
      </c>
      <c r="AC21" s="17" t="s">
        <v>73</v>
      </c>
    </row>
    <row r="22" spans="1:29" ht="22.5" customHeight="1" x14ac:dyDescent="0.2">
      <c r="B22" s="16" t="s">
        <v>73</v>
      </c>
      <c r="C22" s="14" t="s">
        <v>73</v>
      </c>
      <c r="D22" s="157"/>
      <c r="E22" s="158"/>
      <c r="F22" s="13"/>
      <c r="G22" s="14"/>
      <c r="H22" s="14"/>
      <c r="I22" s="14"/>
      <c r="J22" s="14"/>
      <c r="K22" s="17"/>
      <c r="L22" s="159"/>
      <c r="M22" s="6"/>
      <c r="N22" s="6"/>
      <c r="O22" s="15"/>
      <c r="P22" s="14"/>
      <c r="Q22" s="14"/>
      <c r="R22" s="160"/>
      <c r="S22" s="161"/>
      <c r="T22" s="163" t="str">
        <f t="shared" si="0"/>
        <v/>
      </c>
      <c r="U22" s="179"/>
      <c r="V22" s="266"/>
      <c r="W22" s="177"/>
      <c r="X22" s="12"/>
      <c r="Y22" s="167"/>
      <c r="Z22" s="7" t="s">
        <v>73</v>
      </c>
      <c r="AA22" s="168"/>
      <c r="AB22" s="14" t="s">
        <v>73</v>
      </c>
      <c r="AC22" s="17" t="s">
        <v>73</v>
      </c>
    </row>
    <row r="23" spans="1:29" ht="22.5" customHeight="1" x14ac:dyDescent="0.2">
      <c r="B23" s="16" t="s">
        <v>73</v>
      </c>
      <c r="C23" s="14" t="s">
        <v>73</v>
      </c>
      <c r="D23" s="157"/>
      <c r="E23" s="158"/>
      <c r="F23" s="13"/>
      <c r="G23" s="14"/>
      <c r="H23" s="14"/>
      <c r="I23" s="14"/>
      <c r="J23" s="14"/>
      <c r="K23" s="17"/>
      <c r="L23" s="159"/>
      <c r="M23" s="6"/>
      <c r="N23" s="6"/>
      <c r="O23" s="15"/>
      <c r="P23" s="14"/>
      <c r="Q23" s="14"/>
      <c r="R23" s="160"/>
      <c r="S23" s="161"/>
      <c r="T23" s="163" t="str">
        <f t="shared" si="0"/>
        <v/>
      </c>
      <c r="U23" s="179"/>
      <c r="V23" s="266"/>
      <c r="W23" s="177"/>
      <c r="X23" s="12"/>
      <c r="Y23" s="167"/>
      <c r="Z23" s="7" t="s">
        <v>73</v>
      </c>
      <c r="AA23" s="168"/>
      <c r="AB23" s="14" t="s">
        <v>73</v>
      </c>
      <c r="AC23" s="17" t="s">
        <v>73</v>
      </c>
    </row>
    <row r="24" spans="1:29" ht="22.5" customHeight="1" x14ac:dyDescent="0.2">
      <c r="B24" s="16" t="s">
        <v>73</v>
      </c>
      <c r="C24" s="14" t="s">
        <v>73</v>
      </c>
      <c r="D24" s="157"/>
      <c r="E24" s="158"/>
      <c r="F24" s="13"/>
      <c r="G24" s="14"/>
      <c r="H24" s="14"/>
      <c r="I24" s="14"/>
      <c r="J24" s="14"/>
      <c r="K24" s="17"/>
      <c r="L24" s="159"/>
      <c r="M24" s="6"/>
      <c r="N24" s="6"/>
      <c r="O24" s="15"/>
      <c r="P24" s="14"/>
      <c r="Q24" s="14"/>
      <c r="R24" s="160"/>
      <c r="S24" s="161"/>
      <c r="T24" s="163" t="str">
        <f t="shared" si="0"/>
        <v/>
      </c>
      <c r="U24" s="179"/>
      <c r="V24" s="266"/>
      <c r="W24" s="177"/>
      <c r="X24" s="12"/>
      <c r="Y24" s="167"/>
      <c r="Z24" s="7" t="s">
        <v>73</v>
      </c>
      <c r="AA24" s="168"/>
      <c r="AB24" s="14" t="s">
        <v>73</v>
      </c>
      <c r="AC24" s="17" t="s">
        <v>73</v>
      </c>
    </row>
    <row r="25" spans="1:29" ht="22.5" customHeight="1" x14ac:dyDescent="0.2">
      <c r="B25" s="16" t="s">
        <v>73</v>
      </c>
      <c r="C25" s="14" t="s">
        <v>73</v>
      </c>
      <c r="D25" s="157"/>
      <c r="E25" s="158"/>
      <c r="F25" s="13"/>
      <c r="G25" s="14"/>
      <c r="H25" s="14"/>
      <c r="I25" s="14"/>
      <c r="J25" s="14"/>
      <c r="K25" s="17"/>
      <c r="L25" s="159"/>
      <c r="M25" s="6"/>
      <c r="N25" s="6"/>
      <c r="O25" s="15"/>
      <c r="P25" s="14"/>
      <c r="Q25" s="14"/>
      <c r="R25" s="160"/>
      <c r="S25" s="161"/>
      <c r="T25" s="163" t="str">
        <f t="shared" si="0"/>
        <v/>
      </c>
      <c r="U25" s="179"/>
      <c r="V25" s="266"/>
      <c r="W25" s="177"/>
      <c r="X25" s="12"/>
      <c r="Y25" s="167"/>
      <c r="Z25" s="7" t="s">
        <v>73</v>
      </c>
      <c r="AA25" s="168"/>
      <c r="AB25" s="14" t="s">
        <v>73</v>
      </c>
      <c r="AC25" s="17" t="s">
        <v>73</v>
      </c>
    </row>
    <row r="26" spans="1:29" ht="22.5" customHeight="1" x14ac:dyDescent="0.2">
      <c r="B26" s="16" t="s">
        <v>73</v>
      </c>
      <c r="C26" s="14" t="s">
        <v>73</v>
      </c>
      <c r="D26" s="157"/>
      <c r="E26" s="158"/>
      <c r="F26" s="13"/>
      <c r="G26" s="14"/>
      <c r="H26" s="14"/>
      <c r="I26" s="14"/>
      <c r="J26" s="14"/>
      <c r="K26" s="17"/>
      <c r="L26" s="159"/>
      <c r="M26" s="6"/>
      <c r="N26" s="6"/>
      <c r="O26" s="15"/>
      <c r="P26" s="14"/>
      <c r="Q26" s="14"/>
      <c r="R26" s="160"/>
      <c r="S26" s="161"/>
      <c r="T26" s="163" t="str">
        <f t="shared" si="0"/>
        <v/>
      </c>
      <c r="U26" s="179"/>
      <c r="V26" s="266"/>
      <c r="W26" s="177"/>
      <c r="X26" s="12"/>
      <c r="Y26" s="167"/>
      <c r="Z26" s="7" t="s">
        <v>73</v>
      </c>
      <c r="AA26" s="168"/>
      <c r="AB26" s="14" t="s">
        <v>73</v>
      </c>
      <c r="AC26" s="17" t="s">
        <v>73</v>
      </c>
    </row>
    <row r="27" spans="1:29" ht="22.5" customHeight="1" x14ac:dyDescent="0.2">
      <c r="B27" s="16" t="s">
        <v>73</v>
      </c>
      <c r="C27" s="14" t="s">
        <v>73</v>
      </c>
      <c r="D27" s="157"/>
      <c r="E27" s="158"/>
      <c r="F27" s="13"/>
      <c r="G27" s="14"/>
      <c r="H27" s="14"/>
      <c r="I27" s="14"/>
      <c r="J27" s="14"/>
      <c r="K27" s="17"/>
      <c r="L27" s="159"/>
      <c r="M27" s="6"/>
      <c r="N27" s="6"/>
      <c r="O27" s="15"/>
      <c r="P27" s="14"/>
      <c r="Q27" s="14"/>
      <c r="R27" s="160"/>
      <c r="S27" s="161"/>
      <c r="T27" s="163" t="str">
        <f t="shared" si="0"/>
        <v/>
      </c>
      <c r="U27" s="179"/>
      <c r="V27" s="266"/>
      <c r="W27" s="177"/>
      <c r="X27" s="12"/>
      <c r="Y27" s="167"/>
      <c r="Z27" s="7" t="s">
        <v>73</v>
      </c>
      <c r="AA27" s="168"/>
      <c r="AB27" s="14" t="s">
        <v>73</v>
      </c>
      <c r="AC27" s="17" t="s">
        <v>73</v>
      </c>
    </row>
    <row r="28" spans="1:29" ht="22.5" customHeight="1" x14ac:dyDescent="0.2">
      <c r="B28" s="16" t="s">
        <v>73</v>
      </c>
      <c r="C28" s="14" t="s">
        <v>73</v>
      </c>
      <c r="D28" s="157"/>
      <c r="E28" s="158"/>
      <c r="F28" s="13"/>
      <c r="G28" s="14"/>
      <c r="H28" s="14"/>
      <c r="I28" s="14"/>
      <c r="J28" s="14"/>
      <c r="K28" s="17"/>
      <c r="L28" s="159"/>
      <c r="M28" s="6"/>
      <c r="N28" s="6"/>
      <c r="O28" s="15"/>
      <c r="P28" s="14"/>
      <c r="Q28" s="14"/>
      <c r="R28" s="160"/>
      <c r="S28" s="161"/>
      <c r="T28" s="163" t="str">
        <f t="shared" si="0"/>
        <v/>
      </c>
      <c r="U28" s="179"/>
      <c r="V28" s="266"/>
      <c r="W28" s="177"/>
      <c r="X28" s="12"/>
      <c r="Y28" s="167"/>
      <c r="Z28" s="7" t="s">
        <v>73</v>
      </c>
      <c r="AA28" s="168"/>
      <c r="AB28" s="14" t="s">
        <v>73</v>
      </c>
      <c r="AC28" s="17" t="s">
        <v>73</v>
      </c>
    </row>
    <row r="29" spans="1:29" ht="22.5" customHeight="1" x14ac:dyDescent="0.2">
      <c r="B29" s="16" t="s">
        <v>73</v>
      </c>
      <c r="C29" s="14" t="s">
        <v>73</v>
      </c>
      <c r="D29" s="157"/>
      <c r="E29" s="158"/>
      <c r="F29" s="13"/>
      <c r="G29" s="14"/>
      <c r="H29" s="14"/>
      <c r="I29" s="14"/>
      <c r="J29" s="14"/>
      <c r="K29" s="17"/>
      <c r="L29" s="159"/>
      <c r="M29" s="6"/>
      <c r="N29" s="6"/>
      <c r="O29" s="15"/>
      <c r="P29" s="14"/>
      <c r="Q29" s="14"/>
      <c r="R29" s="160"/>
      <c r="S29" s="161"/>
      <c r="T29" s="163" t="str">
        <f t="shared" si="0"/>
        <v/>
      </c>
      <c r="U29" s="179"/>
      <c r="V29" s="266"/>
      <c r="W29" s="177"/>
      <c r="X29" s="12"/>
      <c r="Y29" s="167"/>
      <c r="Z29" s="7" t="s">
        <v>73</v>
      </c>
      <c r="AA29" s="168"/>
      <c r="AB29" s="14" t="s">
        <v>73</v>
      </c>
      <c r="AC29" s="17" t="s">
        <v>73</v>
      </c>
    </row>
    <row r="30" spans="1:29" ht="22.5" customHeight="1" x14ac:dyDescent="0.2">
      <c r="B30" s="16" t="s">
        <v>73</v>
      </c>
      <c r="C30" s="14" t="s">
        <v>73</v>
      </c>
      <c r="D30" s="157"/>
      <c r="E30" s="158"/>
      <c r="F30" s="13"/>
      <c r="G30" s="14"/>
      <c r="H30" s="14"/>
      <c r="I30" s="14"/>
      <c r="J30" s="14"/>
      <c r="K30" s="17"/>
      <c r="L30" s="159"/>
      <c r="M30" s="6"/>
      <c r="N30" s="6"/>
      <c r="O30" s="15"/>
      <c r="P30" s="14"/>
      <c r="Q30" s="14"/>
      <c r="R30" s="160"/>
      <c r="S30" s="161"/>
      <c r="T30" s="163" t="str">
        <f t="shared" si="0"/>
        <v/>
      </c>
      <c r="U30" s="179"/>
      <c r="V30" s="266"/>
      <c r="W30" s="177"/>
      <c r="X30" s="12"/>
      <c r="Y30" s="167"/>
      <c r="Z30" s="7" t="s">
        <v>73</v>
      </c>
      <c r="AA30" s="168"/>
      <c r="AB30" s="14" t="s">
        <v>73</v>
      </c>
      <c r="AC30" s="17" t="s">
        <v>73</v>
      </c>
    </row>
    <row r="31" spans="1:29" ht="22.5" customHeight="1" x14ac:dyDescent="0.2">
      <c r="B31" s="16" t="s">
        <v>73</v>
      </c>
      <c r="C31" s="14" t="s">
        <v>73</v>
      </c>
      <c r="D31" s="157"/>
      <c r="E31" s="158"/>
      <c r="F31" s="13"/>
      <c r="G31" s="14"/>
      <c r="H31" s="14"/>
      <c r="I31" s="14"/>
      <c r="J31" s="14"/>
      <c r="K31" s="17"/>
      <c r="L31" s="159"/>
      <c r="M31" s="6"/>
      <c r="N31" s="6"/>
      <c r="O31" s="15"/>
      <c r="P31" s="14"/>
      <c r="Q31" s="14"/>
      <c r="R31" s="160"/>
      <c r="S31" s="161"/>
      <c r="T31" s="163" t="str">
        <f t="shared" si="0"/>
        <v/>
      </c>
      <c r="U31" s="179"/>
      <c r="V31" s="266"/>
      <c r="W31" s="177"/>
      <c r="X31" s="12"/>
      <c r="Y31" s="167"/>
      <c r="Z31" s="7" t="s">
        <v>73</v>
      </c>
      <c r="AA31" s="168"/>
      <c r="AB31" s="14" t="s">
        <v>73</v>
      </c>
      <c r="AC31" s="17" t="s">
        <v>73</v>
      </c>
    </row>
    <row r="32" spans="1:29" ht="22.5" customHeight="1" x14ac:dyDescent="0.2">
      <c r="B32" s="16" t="s">
        <v>73</v>
      </c>
      <c r="C32" s="14" t="s">
        <v>73</v>
      </c>
      <c r="D32" s="157"/>
      <c r="E32" s="158"/>
      <c r="F32" s="13"/>
      <c r="G32" s="14"/>
      <c r="H32" s="14"/>
      <c r="I32" s="14"/>
      <c r="J32" s="14"/>
      <c r="K32" s="17"/>
      <c r="L32" s="159"/>
      <c r="M32" s="6"/>
      <c r="N32" s="6"/>
      <c r="O32" s="15"/>
      <c r="P32" s="14"/>
      <c r="Q32" s="14"/>
      <c r="R32" s="160"/>
      <c r="S32" s="161"/>
      <c r="T32" s="163" t="str">
        <f t="shared" si="0"/>
        <v/>
      </c>
      <c r="U32" s="179"/>
      <c r="V32" s="266"/>
      <c r="W32" s="177"/>
      <c r="X32" s="12"/>
      <c r="Y32" s="167"/>
      <c r="Z32" s="7" t="s">
        <v>73</v>
      </c>
      <c r="AA32" s="168"/>
      <c r="AB32" s="14" t="s">
        <v>73</v>
      </c>
      <c r="AC32" s="17" t="s">
        <v>73</v>
      </c>
    </row>
    <row r="33" spans="1:29" ht="22.5" customHeight="1" x14ac:dyDescent="0.2">
      <c r="B33" s="16" t="s">
        <v>73</v>
      </c>
      <c r="C33" s="14" t="s">
        <v>73</v>
      </c>
      <c r="D33" s="157"/>
      <c r="E33" s="158"/>
      <c r="F33" s="13"/>
      <c r="G33" s="14"/>
      <c r="H33" s="14"/>
      <c r="I33" s="14"/>
      <c r="J33" s="14"/>
      <c r="K33" s="17"/>
      <c r="L33" s="159"/>
      <c r="M33" s="6"/>
      <c r="N33" s="6"/>
      <c r="O33" s="15"/>
      <c r="P33" s="14"/>
      <c r="Q33" s="14"/>
      <c r="R33" s="160"/>
      <c r="S33" s="161"/>
      <c r="T33" s="163" t="str">
        <f t="shared" si="0"/>
        <v/>
      </c>
      <c r="U33" s="179"/>
      <c r="V33" s="266"/>
      <c r="W33" s="177"/>
      <c r="X33" s="12"/>
      <c r="Y33" s="167"/>
      <c r="Z33" s="7" t="s">
        <v>73</v>
      </c>
      <c r="AA33" s="168"/>
      <c r="AB33" s="14" t="s">
        <v>73</v>
      </c>
      <c r="AC33" s="17" t="s">
        <v>73</v>
      </c>
    </row>
    <row r="34" spans="1:29" ht="22.5" customHeight="1" x14ac:dyDescent="0.2">
      <c r="B34" s="16" t="s">
        <v>73</v>
      </c>
      <c r="C34" s="14" t="s">
        <v>73</v>
      </c>
      <c r="D34" s="157"/>
      <c r="E34" s="158"/>
      <c r="F34" s="13"/>
      <c r="G34" s="14"/>
      <c r="H34" s="14"/>
      <c r="I34" s="14"/>
      <c r="J34" s="14"/>
      <c r="K34" s="17"/>
      <c r="L34" s="159"/>
      <c r="M34" s="6"/>
      <c r="N34" s="6"/>
      <c r="O34" s="15"/>
      <c r="P34" s="14"/>
      <c r="Q34" s="14"/>
      <c r="R34" s="160"/>
      <c r="S34" s="161"/>
      <c r="T34" s="163" t="str">
        <f t="shared" si="0"/>
        <v/>
      </c>
      <c r="U34" s="179"/>
      <c r="V34" s="266"/>
      <c r="W34" s="177"/>
      <c r="X34" s="12"/>
      <c r="Y34" s="167"/>
      <c r="Z34" s="7" t="s">
        <v>73</v>
      </c>
      <c r="AA34" s="168"/>
      <c r="AB34" s="14" t="s">
        <v>73</v>
      </c>
      <c r="AC34" s="17" t="s">
        <v>73</v>
      </c>
    </row>
    <row r="35" spans="1:29" ht="22.5" customHeight="1" x14ac:dyDescent="0.2">
      <c r="B35" s="16" t="s">
        <v>73</v>
      </c>
      <c r="C35" s="14" t="s">
        <v>73</v>
      </c>
      <c r="D35" s="157"/>
      <c r="E35" s="158"/>
      <c r="F35" s="13"/>
      <c r="G35" s="14"/>
      <c r="H35" s="14"/>
      <c r="I35" s="14"/>
      <c r="J35" s="14"/>
      <c r="K35" s="17"/>
      <c r="L35" s="159"/>
      <c r="M35" s="6"/>
      <c r="N35" s="6"/>
      <c r="O35" s="15"/>
      <c r="P35" s="14"/>
      <c r="Q35" s="14"/>
      <c r="R35" s="160"/>
      <c r="S35" s="161"/>
      <c r="T35" s="163" t="str">
        <f t="shared" si="0"/>
        <v/>
      </c>
      <c r="U35" s="179"/>
      <c r="V35" s="266"/>
      <c r="W35" s="177"/>
      <c r="X35" s="12"/>
      <c r="Y35" s="167"/>
      <c r="Z35" s="7" t="s">
        <v>73</v>
      </c>
      <c r="AA35" s="168"/>
      <c r="AB35" s="14" t="s">
        <v>73</v>
      </c>
      <c r="AC35" s="17" t="s">
        <v>73</v>
      </c>
    </row>
    <row r="36" spans="1:29" ht="22.5" customHeight="1" x14ac:dyDescent="0.2">
      <c r="B36" s="16" t="s">
        <v>73</v>
      </c>
      <c r="C36" s="14" t="s">
        <v>73</v>
      </c>
      <c r="D36" s="157"/>
      <c r="E36" s="158"/>
      <c r="F36" s="13"/>
      <c r="G36" s="14"/>
      <c r="H36" s="14"/>
      <c r="I36" s="14"/>
      <c r="J36" s="14"/>
      <c r="K36" s="17"/>
      <c r="L36" s="159"/>
      <c r="M36" s="6"/>
      <c r="N36" s="6"/>
      <c r="O36" s="15"/>
      <c r="P36" s="14"/>
      <c r="Q36" s="14"/>
      <c r="R36" s="160"/>
      <c r="S36" s="161"/>
      <c r="T36" s="163" t="str">
        <f t="shared" si="0"/>
        <v/>
      </c>
      <c r="U36" s="179"/>
      <c r="V36" s="266"/>
      <c r="W36" s="177"/>
      <c r="X36" s="12"/>
      <c r="Y36" s="167"/>
      <c r="Z36" s="7" t="s">
        <v>73</v>
      </c>
      <c r="AA36" s="168"/>
      <c r="AB36" s="14" t="s">
        <v>73</v>
      </c>
      <c r="AC36" s="17" t="s">
        <v>73</v>
      </c>
    </row>
    <row r="37" spans="1:29" ht="22.5" customHeight="1" x14ac:dyDescent="0.2">
      <c r="B37" s="16" t="s">
        <v>73</v>
      </c>
      <c r="C37" s="14" t="s">
        <v>73</v>
      </c>
      <c r="D37" s="157"/>
      <c r="E37" s="158"/>
      <c r="F37" s="13"/>
      <c r="G37" s="14"/>
      <c r="H37" s="14"/>
      <c r="I37" s="14"/>
      <c r="J37" s="14"/>
      <c r="K37" s="17"/>
      <c r="L37" s="159"/>
      <c r="M37" s="6"/>
      <c r="N37" s="6"/>
      <c r="O37" s="15"/>
      <c r="P37" s="14"/>
      <c r="Q37" s="14"/>
      <c r="R37" s="160"/>
      <c r="S37" s="161"/>
      <c r="T37" s="163" t="str">
        <f t="shared" si="0"/>
        <v/>
      </c>
      <c r="U37" s="179"/>
      <c r="V37" s="266"/>
      <c r="W37" s="177"/>
      <c r="X37" s="12"/>
      <c r="Y37" s="167"/>
      <c r="Z37" s="7" t="s">
        <v>73</v>
      </c>
      <c r="AA37" s="168"/>
      <c r="AB37" s="14" t="s">
        <v>73</v>
      </c>
      <c r="AC37" s="17" t="s">
        <v>73</v>
      </c>
    </row>
    <row r="38" spans="1:29" ht="22.5" customHeight="1" x14ac:dyDescent="0.2">
      <c r="B38" s="16" t="s">
        <v>73</v>
      </c>
      <c r="C38" s="14" t="s">
        <v>73</v>
      </c>
      <c r="D38" s="157"/>
      <c r="E38" s="158"/>
      <c r="F38" s="13"/>
      <c r="G38" s="14"/>
      <c r="H38" s="14"/>
      <c r="I38" s="14"/>
      <c r="J38" s="14"/>
      <c r="K38" s="17"/>
      <c r="L38" s="159"/>
      <c r="M38" s="6"/>
      <c r="N38" s="6"/>
      <c r="O38" s="15"/>
      <c r="P38" s="14"/>
      <c r="Q38" s="14"/>
      <c r="R38" s="160"/>
      <c r="S38" s="161"/>
      <c r="T38" s="163" t="str">
        <f t="shared" si="0"/>
        <v/>
      </c>
      <c r="U38" s="179"/>
      <c r="V38" s="266"/>
      <c r="W38" s="177"/>
      <c r="X38" s="12"/>
      <c r="Y38" s="167"/>
      <c r="Z38" s="7" t="s">
        <v>73</v>
      </c>
      <c r="AA38" s="168"/>
      <c r="AB38" s="14" t="s">
        <v>73</v>
      </c>
      <c r="AC38" s="17" t="s">
        <v>73</v>
      </c>
    </row>
    <row r="39" spans="1:29" ht="22.5" customHeight="1" x14ac:dyDescent="0.2">
      <c r="B39" s="16" t="s">
        <v>73</v>
      </c>
      <c r="C39" s="14" t="s">
        <v>73</v>
      </c>
      <c r="D39" s="157"/>
      <c r="E39" s="158"/>
      <c r="F39" s="13"/>
      <c r="G39" s="14"/>
      <c r="H39" s="14"/>
      <c r="I39" s="14"/>
      <c r="J39" s="14"/>
      <c r="K39" s="17"/>
      <c r="L39" s="159"/>
      <c r="M39" s="6"/>
      <c r="N39" s="6"/>
      <c r="O39" s="15"/>
      <c r="P39" s="14"/>
      <c r="Q39" s="14"/>
      <c r="R39" s="160"/>
      <c r="S39" s="161"/>
      <c r="T39" s="163" t="str">
        <f t="shared" si="0"/>
        <v/>
      </c>
      <c r="U39" s="179"/>
      <c r="V39" s="266"/>
      <c r="W39" s="177"/>
      <c r="X39" s="12"/>
      <c r="Y39" s="167"/>
      <c r="Z39" s="7" t="s">
        <v>73</v>
      </c>
      <c r="AA39" s="168"/>
      <c r="AB39" s="14" t="s">
        <v>73</v>
      </c>
      <c r="AC39" s="17" t="s">
        <v>73</v>
      </c>
    </row>
    <row r="40" spans="1:29" ht="22.5" customHeight="1" x14ac:dyDescent="0.2">
      <c r="B40" s="16" t="s">
        <v>73</v>
      </c>
      <c r="C40" s="14" t="s">
        <v>73</v>
      </c>
      <c r="D40" s="157"/>
      <c r="E40" s="158"/>
      <c r="F40" s="13"/>
      <c r="G40" s="14"/>
      <c r="H40" s="14"/>
      <c r="I40" s="14"/>
      <c r="J40" s="14"/>
      <c r="K40" s="17"/>
      <c r="L40" s="159"/>
      <c r="M40" s="6"/>
      <c r="N40" s="6"/>
      <c r="O40" s="15"/>
      <c r="P40" s="14"/>
      <c r="Q40" s="14"/>
      <c r="R40" s="160"/>
      <c r="S40" s="161"/>
      <c r="T40" s="163" t="str">
        <f t="shared" si="0"/>
        <v/>
      </c>
      <c r="U40" s="179"/>
      <c r="V40" s="266"/>
      <c r="W40" s="177"/>
      <c r="X40" s="12"/>
      <c r="Y40" s="167"/>
      <c r="Z40" s="7" t="s">
        <v>73</v>
      </c>
      <c r="AA40" s="168"/>
      <c r="AB40" s="14" t="s">
        <v>73</v>
      </c>
      <c r="AC40" s="17" t="s">
        <v>73</v>
      </c>
    </row>
    <row r="41" spans="1:29" ht="22.5" customHeight="1" x14ac:dyDescent="0.2">
      <c r="B41" s="16" t="s">
        <v>73</v>
      </c>
      <c r="C41" s="14" t="s">
        <v>73</v>
      </c>
      <c r="D41" s="157"/>
      <c r="E41" s="158"/>
      <c r="F41" s="13"/>
      <c r="G41" s="14"/>
      <c r="H41" s="14"/>
      <c r="I41" s="14"/>
      <c r="J41" s="14"/>
      <c r="K41" s="17"/>
      <c r="L41" s="159"/>
      <c r="M41" s="6"/>
      <c r="N41" s="6"/>
      <c r="O41" s="15"/>
      <c r="P41" s="14"/>
      <c r="Q41" s="14"/>
      <c r="R41" s="160"/>
      <c r="S41" s="161"/>
      <c r="T41" s="163" t="str">
        <f t="shared" si="0"/>
        <v/>
      </c>
      <c r="U41" s="179"/>
      <c r="V41" s="266"/>
      <c r="W41" s="177"/>
      <c r="X41" s="12"/>
      <c r="Y41" s="167"/>
      <c r="Z41" s="7" t="s">
        <v>73</v>
      </c>
      <c r="AA41" s="168"/>
      <c r="AB41" s="14" t="s">
        <v>73</v>
      </c>
      <c r="AC41" s="17" t="s">
        <v>73</v>
      </c>
    </row>
    <row r="42" spans="1:29" ht="22.5" customHeight="1" thickBot="1" x14ac:dyDescent="0.25">
      <c r="B42" s="127" t="s">
        <v>73</v>
      </c>
      <c r="C42" s="234" t="s">
        <v>73</v>
      </c>
      <c r="D42" s="235"/>
      <c r="E42" s="236"/>
      <c r="F42" s="237"/>
      <c r="G42" s="234"/>
      <c r="H42" s="234"/>
      <c r="I42" s="234"/>
      <c r="J42" s="234"/>
      <c r="K42" s="238"/>
      <c r="L42" s="239"/>
      <c r="M42" s="240"/>
      <c r="N42" s="240"/>
      <c r="O42" s="241"/>
      <c r="P42" s="234"/>
      <c r="Q42" s="234"/>
      <c r="R42" s="242"/>
      <c r="S42" s="243"/>
      <c r="T42" s="244" t="str">
        <f t="shared" si="0"/>
        <v/>
      </c>
      <c r="U42" s="245"/>
      <c r="V42" s="267"/>
      <c r="W42" s="246"/>
      <c r="X42" s="247"/>
      <c r="Y42" s="248"/>
      <c r="Z42" s="249" t="s">
        <v>73</v>
      </c>
      <c r="AA42" s="250"/>
      <c r="AB42" s="234" t="s">
        <v>73</v>
      </c>
      <c r="AC42" s="238" t="s">
        <v>73</v>
      </c>
    </row>
    <row r="43" spans="1:29" s="2" customFormat="1" ht="18" customHeight="1" x14ac:dyDescent="0.25">
      <c r="A43" s="2" t="s">
        <v>73</v>
      </c>
      <c r="B43" s="318" t="s">
        <v>101</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row>
    <row r="44" spans="1:29" s="2" customFormat="1" ht="15" x14ac:dyDescent="0.25">
      <c r="A44" s="2" t="s">
        <v>106</v>
      </c>
      <c r="B44" s="24"/>
      <c r="C44" s="24"/>
      <c r="D44" s="24"/>
      <c r="E44" s="24"/>
      <c r="F44" s="24"/>
      <c r="G44" s="329" t="s">
        <v>161</v>
      </c>
      <c r="H44" s="329"/>
      <c r="I44" s="329"/>
      <c r="J44" s="329"/>
      <c r="K44" s="329"/>
      <c r="L44" s="329"/>
      <c r="M44" s="329"/>
      <c r="N44" s="329"/>
      <c r="O44" s="329"/>
      <c r="P44" s="329"/>
      <c r="Q44" s="329"/>
      <c r="R44" s="329"/>
      <c r="S44" s="329"/>
      <c r="T44" s="329"/>
      <c r="U44" s="329"/>
      <c r="V44" s="329"/>
      <c r="W44" s="24"/>
      <c r="X44" s="24"/>
      <c r="Y44" s="24"/>
      <c r="Z44" s="24"/>
      <c r="AA44" s="24"/>
      <c r="AB44" s="24"/>
      <c r="AC44" s="24"/>
    </row>
    <row r="45" spans="1:29" s="2" customFormat="1" ht="9" customHeight="1" thickBot="1" x14ac:dyDescent="0.3">
      <c r="A45" s="2" t="s">
        <v>76</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row>
    <row r="46" spans="1:29" s="2" customFormat="1" ht="18" customHeight="1" x14ac:dyDescent="0.25">
      <c r="A46" s="2" t="s">
        <v>107</v>
      </c>
      <c r="B46" s="1"/>
      <c r="C46" s="1"/>
      <c r="D46" s="40" t="s">
        <v>25</v>
      </c>
      <c r="E46" s="319" t="s">
        <v>26</v>
      </c>
      <c r="F46" s="319"/>
      <c r="G46" s="320"/>
      <c r="H46" s="35"/>
      <c r="I46" s="325" t="s">
        <v>102</v>
      </c>
      <c r="J46" s="325"/>
      <c r="K46" s="326" t="s">
        <v>27</v>
      </c>
      <c r="L46" s="319"/>
      <c r="M46" s="319"/>
      <c r="N46" s="319"/>
      <c r="O46" s="319"/>
      <c r="P46" s="319"/>
      <c r="Q46" s="319"/>
      <c r="R46" s="319" t="s">
        <v>28</v>
      </c>
      <c r="S46" s="319"/>
      <c r="T46" s="319"/>
      <c r="U46" s="319"/>
      <c r="V46" s="319"/>
      <c r="W46" s="319"/>
      <c r="X46" s="319"/>
      <c r="Y46" s="319" t="s">
        <v>29</v>
      </c>
      <c r="Z46" s="319"/>
      <c r="AA46" s="319" t="s">
        <v>32</v>
      </c>
      <c r="AB46" s="319"/>
      <c r="AC46" s="320"/>
    </row>
    <row r="47" spans="1:29" s="2" customFormat="1" ht="18" customHeight="1" thickBot="1" x14ac:dyDescent="0.3">
      <c r="A47" s="2" t="s">
        <v>108</v>
      </c>
      <c r="B47" s="1"/>
      <c r="C47" s="1"/>
      <c r="D47" s="205" t="str">
        <f>IF(LEN(D5)&lt;1,"",D5)</f>
        <v/>
      </c>
      <c r="E47" s="330" t="str">
        <f>IF(LEN(E5)&lt;1,"",E5)</f>
        <v/>
      </c>
      <c r="F47" s="330"/>
      <c r="G47" s="331"/>
      <c r="H47" s="35"/>
      <c r="I47" s="325"/>
      <c r="J47" s="325"/>
      <c r="K47" s="332" t="str">
        <f>IF(LEN(K5)&lt;1,"",K5)</f>
        <v/>
      </c>
      <c r="L47" s="330"/>
      <c r="M47" s="330"/>
      <c r="N47" s="330"/>
      <c r="O47" s="330"/>
      <c r="P47" s="330"/>
      <c r="Q47" s="330"/>
      <c r="R47" s="330" t="str">
        <f>IF(LEN(R5)&lt;1,"",R5)</f>
        <v/>
      </c>
      <c r="S47" s="330"/>
      <c r="T47" s="330"/>
      <c r="U47" s="330"/>
      <c r="V47" s="330"/>
      <c r="W47" s="330"/>
      <c r="X47" s="330"/>
      <c r="Y47" s="333" t="str">
        <f>IF(LEN(Y5)&lt;1,"",Y5)</f>
        <v/>
      </c>
      <c r="Z47" s="333"/>
      <c r="AA47" s="334" t="str">
        <f>IF(LEN(AA5)&lt;1,"",AA5)</f>
        <v/>
      </c>
      <c r="AB47" s="334"/>
      <c r="AC47" s="335"/>
    </row>
    <row r="48" spans="1:29" s="2" customFormat="1" ht="9" customHeight="1" thickBot="1" x14ac:dyDescent="0.3">
      <c r="A48" s="2" t="s">
        <v>73</v>
      </c>
      <c r="B48" s="198"/>
      <c r="C48" s="198"/>
      <c r="D48" s="199"/>
      <c r="E48" s="199"/>
      <c r="F48" s="199"/>
      <c r="G48" s="199"/>
      <c r="H48" s="199"/>
      <c r="I48" s="199"/>
      <c r="J48" s="199"/>
      <c r="K48" s="199"/>
      <c r="L48" s="199"/>
      <c r="M48" s="199"/>
      <c r="N48" s="199"/>
      <c r="O48" s="200"/>
      <c r="P48" s="200"/>
      <c r="Q48" s="200"/>
      <c r="R48" s="201"/>
      <c r="S48" s="199"/>
      <c r="T48" s="199"/>
      <c r="U48" s="199"/>
      <c r="V48" s="202"/>
      <c r="W48" s="199"/>
      <c r="X48" s="201"/>
      <c r="Y48" s="201"/>
      <c r="Z48" s="203"/>
      <c r="AA48" s="201"/>
      <c r="AB48" s="201"/>
      <c r="AC48" s="204"/>
    </row>
    <row r="49" spans="1:29" ht="36" customHeight="1" thickBot="1" x14ac:dyDescent="0.25">
      <c r="A49" s="25" t="s">
        <v>109</v>
      </c>
      <c r="B49" s="3" t="s">
        <v>86</v>
      </c>
      <c r="C49" s="21" t="s">
        <v>85</v>
      </c>
      <c r="D49" s="29" t="s">
        <v>84</v>
      </c>
      <c r="E49" s="3" t="s">
        <v>0</v>
      </c>
      <c r="F49" s="4" t="s">
        <v>1</v>
      </c>
      <c r="G49" s="4" t="s">
        <v>83</v>
      </c>
      <c r="H49" s="21" t="s">
        <v>82</v>
      </c>
      <c r="I49" s="21" t="s">
        <v>81</v>
      </c>
      <c r="J49" s="4" t="s">
        <v>3</v>
      </c>
      <c r="K49" s="29" t="s">
        <v>4</v>
      </c>
      <c r="L49" s="3" t="s">
        <v>17</v>
      </c>
      <c r="M49" s="4" t="s">
        <v>18</v>
      </c>
      <c r="N49" s="4" t="s">
        <v>19</v>
      </c>
      <c r="O49" s="4" t="s">
        <v>20</v>
      </c>
      <c r="P49" s="4" t="s">
        <v>7</v>
      </c>
      <c r="Q49" s="4" t="s">
        <v>8</v>
      </c>
      <c r="R49" s="29" t="s">
        <v>65</v>
      </c>
      <c r="S49" s="3" t="s">
        <v>10</v>
      </c>
      <c r="T49" s="4" t="s">
        <v>11</v>
      </c>
      <c r="U49" s="21" t="s">
        <v>169</v>
      </c>
      <c r="V49" s="4" t="s">
        <v>33</v>
      </c>
      <c r="W49" s="29" t="s">
        <v>67</v>
      </c>
      <c r="X49" s="28" t="s">
        <v>80</v>
      </c>
      <c r="Y49" s="21" t="s">
        <v>100</v>
      </c>
      <c r="Z49" s="21" t="s">
        <v>66</v>
      </c>
      <c r="AA49" s="4" t="s">
        <v>79</v>
      </c>
      <c r="AB49" s="4" t="s">
        <v>78</v>
      </c>
      <c r="AC49" s="22" t="s">
        <v>77</v>
      </c>
    </row>
    <row r="50" spans="1:29" ht="22.5" customHeight="1" x14ac:dyDescent="0.2">
      <c r="A50" s="25" t="s">
        <v>110</v>
      </c>
      <c r="B50" s="9" t="s">
        <v>73</v>
      </c>
      <c r="C50" s="7" t="s">
        <v>73</v>
      </c>
      <c r="D50" s="152"/>
      <c r="E50" s="14"/>
      <c r="F50" s="37"/>
      <c r="G50" s="7"/>
      <c r="H50" s="7"/>
      <c r="I50" s="7"/>
      <c r="J50" s="7"/>
      <c r="K50" s="10"/>
      <c r="L50" s="154"/>
      <c r="M50" s="5"/>
      <c r="N50" s="5"/>
      <c r="O50" s="8"/>
      <c r="P50" s="7"/>
      <c r="Q50" s="7"/>
      <c r="R50" s="155"/>
      <c r="S50" s="156"/>
      <c r="T50" s="162" t="str">
        <f>IF(OR(ISBLANK(H50),ISBLANK(S50)),"",IFERROR(S50/H50,""))</f>
        <v/>
      </c>
      <c r="U50" s="178"/>
      <c r="V50" s="265"/>
      <c r="W50" s="176"/>
      <c r="X50" s="164"/>
      <c r="Y50" s="165"/>
      <c r="Z50" s="7" t="s">
        <v>73</v>
      </c>
      <c r="AA50" s="166"/>
      <c r="AB50" s="7" t="s">
        <v>73</v>
      </c>
      <c r="AC50" s="10" t="s">
        <v>73</v>
      </c>
    </row>
    <row r="51" spans="1:29" ht="22.5" customHeight="1" x14ac:dyDescent="0.2">
      <c r="A51" s="25" t="s">
        <v>111</v>
      </c>
      <c r="B51" s="16" t="s">
        <v>73</v>
      </c>
      <c r="C51" s="14" t="s">
        <v>73</v>
      </c>
      <c r="D51" s="157"/>
      <c r="E51" s="14"/>
      <c r="F51" s="13"/>
      <c r="G51" s="14"/>
      <c r="H51" s="14"/>
      <c r="I51" s="14"/>
      <c r="J51" s="14"/>
      <c r="K51" s="17"/>
      <c r="L51" s="159"/>
      <c r="M51" s="6"/>
      <c r="N51" s="6"/>
      <c r="O51" s="15"/>
      <c r="P51" s="14"/>
      <c r="Q51" s="14"/>
      <c r="R51" s="160"/>
      <c r="S51" s="161"/>
      <c r="T51" s="163" t="str">
        <f t="shared" ref="T51:T84" si="1">IF(OR(ISBLANK(H51),ISBLANK(S51)),"",IFERROR(S51/H51,""))</f>
        <v/>
      </c>
      <c r="U51" s="179"/>
      <c r="V51" s="266"/>
      <c r="W51" s="177"/>
      <c r="X51" s="12"/>
      <c r="Y51" s="167"/>
      <c r="Z51" s="7" t="s">
        <v>73</v>
      </c>
      <c r="AA51" s="168"/>
      <c r="AB51" s="14" t="s">
        <v>73</v>
      </c>
      <c r="AC51" s="17" t="s">
        <v>73</v>
      </c>
    </row>
    <row r="52" spans="1:29" ht="22.5" customHeight="1" x14ac:dyDescent="0.2">
      <c r="A52" s="25" t="s">
        <v>75</v>
      </c>
      <c r="B52" s="16" t="s">
        <v>73</v>
      </c>
      <c r="C52" s="14" t="s">
        <v>73</v>
      </c>
      <c r="D52" s="157"/>
      <c r="E52" s="14"/>
      <c r="F52" s="13"/>
      <c r="G52" s="14"/>
      <c r="H52" s="14"/>
      <c r="I52" s="14"/>
      <c r="J52" s="14"/>
      <c r="K52" s="17"/>
      <c r="L52" s="159"/>
      <c r="M52" s="6"/>
      <c r="N52" s="6"/>
      <c r="O52" s="15"/>
      <c r="P52" s="14"/>
      <c r="Q52" s="14"/>
      <c r="R52" s="160"/>
      <c r="S52" s="161"/>
      <c r="T52" s="163" t="str">
        <f t="shared" si="1"/>
        <v/>
      </c>
      <c r="U52" s="179"/>
      <c r="V52" s="266"/>
      <c r="W52" s="177"/>
      <c r="X52" s="12"/>
      <c r="Y52" s="167"/>
      <c r="Z52" s="7" t="s">
        <v>73</v>
      </c>
      <c r="AA52" s="168"/>
      <c r="AB52" s="14" t="s">
        <v>73</v>
      </c>
      <c r="AC52" s="17" t="s">
        <v>73</v>
      </c>
    </row>
    <row r="53" spans="1:29" ht="22.5" customHeight="1" x14ac:dyDescent="0.2">
      <c r="A53" s="25" t="s">
        <v>73</v>
      </c>
      <c r="B53" s="9" t="s">
        <v>73</v>
      </c>
      <c r="C53" s="7" t="s">
        <v>73</v>
      </c>
      <c r="D53" s="152"/>
      <c r="E53" s="153"/>
      <c r="F53" s="37"/>
      <c r="G53" s="7"/>
      <c r="H53" s="7"/>
      <c r="I53" s="7"/>
      <c r="J53" s="7"/>
      <c r="K53" s="10"/>
      <c r="L53" s="154"/>
      <c r="M53" s="5"/>
      <c r="N53" s="5"/>
      <c r="O53" s="8"/>
      <c r="P53" s="7"/>
      <c r="Q53" s="7"/>
      <c r="R53" s="155"/>
      <c r="S53" s="156"/>
      <c r="T53" s="163" t="str">
        <f t="shared" si="1"/>
        <v/>
      </c>
      <c r="U53" s="178"/>
      <c r="V53" s="265"/>
      <c r="W53" s="176"/>
      <c r="X53" s="164"/>
      <c r="Y53" s="165"/>
      <c r="Z53" s="7" t="s">
        <v>73</v>
      </c>
      <c r="AA53" s="166"/>
      <c r="AB53" s="7" t="s">
        <v>73</v>
      </c>
      <c r="AC53" s="10" t="s">
        <v>73</v>
      </c>
    </row>
    <row r="54" spans="1:29" ht="22.5" customHeight="1" x14ac:dyDescent="0.2">
      <c r="A54" s="25" t="s">
        <v>74</v>
      </c>
      <c r="B54" s="16" t="s">
        <v>73</v>
      </c>
      <c r="C54" s="14" t="s">
        <v>73</v>
      </c>
      <c r="D54" s="157"/>
      <c r="E54" s="14"/>
      <c r="F54" s="13"/>
      <c r="G54" s="14"/>
      <c r="H54" s="14"/>
      <c r="I54" s="14"/>
      <c r="J54" s="14"/>
      <c r="K54" s="17"/>
      <c r="L54" s="159"/>
      <c r="M54" s="6"/>
      <c r="N54" s="6"/>
      <c r="O54" s="15"/>
      <c r="P54" s="14"/>
      <c r="Q54" s="14"/>
      <c r="R54" s="160"/>
      <c r="S54" s="161"/>
      <c r="T54" s="163" t="str">
        <f t="shared" si="1"/>
        <v/>
      </c>
      <c r="U54" s="179"/>
      <c r="V54" s="266"/>
      <c r="W54" s="177"/>
      <c r="X54" s="12"/>
      <c r="Y54" s="167"/>
      <c r="Z54" s="7" t="s">
        <v>73</v>
      </c>
      <c r="AA54" s="168"/>
      <c r="AB54" s="14" t="s">
        <v>73</v>
      </c>
      <c r="AC54" s="17" t="s">
        <v>73</v>
      </c>
    </row>
    <row r="55" spans="1:29" ht="22.5" customHeight="1" x14ac:dyDescent="0.2">
      <c r="A55" s="25" t="s">
        <v>112</v>
      </c>
      <c r="B55" s="16" t="s">
        <v>73</v>
      </c>
      <c r="C55" s="14" t="s">
        <v>73</v>
      </c>
      <c r="D55" s="157"/>
      <c r="E55" s="14"/>
      <c r="F55" s="13"/>
      <c r="G55" s="14"/>
      <c r="H55" s="14"/>
      <c r="I55" s="14"/>
      <c r="J55" s="14"/>
      <c r="K55" s="17"/>
      <c r="L55" s="159"/>
      <c r="M55" s="6"/>
      <c r="N55" s="6"/>
      <c r="O55" s="15"/>
      <c r="P55" s="14"/>
      <c r="Q55" s="14"/>
      <c r="R55" s="160"/>
      <c r="S55" s="161"/>
      <c r="T55" s="163" t="str">
        <f t="shared" si="1"/>
        <v/>
      </c>
      <c r="U55" s="179"/>
      <c r="V55" s="266"/>
      <c r="W55" s="177"/>
      <c r="X55" s="12"/>
      <c r="Y55" s="167"/>
      <c r="Z55" s="7" t="s">
        <v>73</v>
      </c>
      <c r="AA55" s="168"/>
      <c r="AB55" s="14" t="s">
        <v>73</v>
      </c>
      <c r="AC55" s="17" t="s">
        <v>73</v>
      </c>
    </row>
    <row r="56" spans="1:29" ht="22.5" customHeight="1" x14ac:dyDescent="0.2">
      <c r="A56" s="25" t="s">
        <v>113</v>
      </c>
      <c r="B56" s="16" t="s">
        <v>73</v>
      </c>
      <c r="C56" s="14" t="s">
        <v>73</v>
      </c>
      <c r="D56" s="157"/>
      <c r="E56" s="14"/>
      <c r="F56" s="13"/>
      <c r="G56" s="14"/>
      <c r="H56" s="14"/>
      <c r="I56" s="14"/>
      <c r="J56" s="14"/>
      <c r="K56" s="17"/>
      <c r="L56" s="159"/>
      <c r="M56" s="6"/>
      <c r="N56" s="6"/>
      <c r="O56" s="15"/>
      <c r="P56" s="14"/>
      <c r="Q56" s="14"/>
      <c r="R56" s="160"/>
      <c r="S56" s="161"/>
      <c r="T56" s="163" t="str">
        <f t="shared" si="1"/>
        <v/>
      </c>
      <c r="U56" s="179"/>
      <c r="V56" s="266"/>
      <c r="W56" s="177"/>
      <c r="X56" s="12"/>
      <c r="Y56" s="167"/>
      <c r="Z56" s="7" t="s">
        <v>73</v>
      </c>
      <c r="AA56" s="168"/>
      <c r="AB56" s="14" t="s">
        <v>73</v>
      </c>
      <c r="AC56" s="17" t="s">
        <v>73</v>
      </c>
    </row>
    <row r="57" spans="1:29" ht="22.5" customHeight="1" x14ac:dyDescent="0.2">
      <c r="A57" s="25" t="s">
        <v>73</v>
      </c>
      <c r="B57" s="16" t="s">
        <v>73</v>
      </c>
      <c r="C57" s="14" t="s">
        <v>73</v>
      </c>
      <c r="D57" s="157"/>
      <c r="E57" s="158"/>
      <c r="F57" s="13"/>
      <c r="G57" s="14"/>
      <c r="H57" s="14"/>
      <c r="I57" s="14"/>
      <c r="J57" s="14"/>
      <c r="K57" s="17"/>
      <c r="L57" s="159"/>
      <c r="M57" s="6"/>
      <c r="N57" s="6"/>
      <c r="O57" s="15"/>
      <c r="P57" s="14"/>
      <c r="Q57" s="14"/>
      <c r="R57" s="160"/>
      <c r="S57" s="161"/>
      <c r="T57" s="163" t="str">
        <f t="shared" si="1"/>
        <v/>
      </c>
      <c r="U57" s="179"/>
      <c r="V57" s="266"/>
      <c r="W57" s="177"/>
      <c r="X57" s="12"/>
      <c r="Y57" s="167"/>
      <c r="Z57" s="7" t="s">
        <v>73</v>
      </c>
      <c r="AA57" s="168"/>
      <c r="AB57" s="14" t="s">
        <v>73</v>
      </c>
      <c r="AC57" s="17" t="s">
        <v>73</v>
      </c>
    </row>
    <row r="58" spans="1:29" ht="22.5" customHeight="1" x14ac:dyDescent="0.2">
      <c r="A58" s="25" t="s">
        <v>39</v>
      </c>
      <c r="B58" s="16" t="s">
        <v>73</v>
      </c>
      <c r="C58" s="14" t="s">
        <v>73</v>
      </c>
      <c r="D58" s="157"/>
      <c r="E58" s="158"/>
      <c r="F58" s="13"/>
      <c r="G58" s="14"/>
      <c r="H58" s="14"/>
      <c r="I58" s="14"/>
      <c r="J58" s="14"/>
      <c r="K58" s="17"/>
      <c r="L58" s="159"/>
      <c r="M58" s="6"/>
      <c r="N58" s="6"/>
      <c r="O58" s="15"/>
      <c r="P58" s="14"/>
      <c r="Q58" s="14"/>
      <c r="R58" s="160"/>
      <c r="S58" s="161"/>
      <c r="T58" s="163" t="str">
        <f t="shared" si="1"/>
        <v/>
      </c>
      <c r="U58" s="179"/>
      <c r="V58" s="266"/>
      <c r="W58" s="177"/>
      <c r="X58" s="12"/>
      <c r="Y58" s="167"/>
      <c r="Z58" s="7" t="s">
        <v>73</v>
      </c>
      <c r="AA58" s="168"/>
      <c r="AB58" s="14" t="s">
        <v>73</v>
      </c>
      <c r="AC58" s="17" t="s">
        <v>73</v>
      </c>
    </row>
    <row r="59" spans="1:29" ht="22.5" customHeight="1" x14ac:dyDescent="0.2">
      <c r="A59" s="25" t="s">
        <v>114</v>
      </c>
      <c r="B59" s="16" t="s">
        <v>73</v>
      </c>
      <c r="C59" s="14" t="s">
        <v>73</v>
      </c>
      <c r="D59" s="157"/>
      <c r="E59" s="158"/>
      <c r="F59" s="13"/>
      <c r="G59" s="14"/>
      <c r="H59" s="14"/>
      <c r="I59" s="14"/>
      <c r="J59" s="14"/>
      <c r="K59" s="17"/>
      <c r="L59" s="159"/>
      <c r="M59" s="6"/>
      <c r="N59" s="6"/>
      <c r="O59" s="15"/>
      <c r="P59" s="14"/>
      <c r="Q59" s="14"/>
      <c r="R59" s="160"/>
      <c r="S59" s="161"/>
      <c r="T59" s="163" t="str">
        <f t="shared" si="1"/>
        <v/>
      </c>
      <c r="U59" s="179"/>
      <c r="V59" s="266"/>
      <c r="W59" s="177"/>
      <c r="X59" s="12"/>
      <c r="Y59" s="167"/>
      <c r="Z59" s="7" t="s">
        <v>73</v>
      </c>
      <c r="AA59" s="168"/>
      <c r="AB59" s="14" t="s">
        <v>73</v>
      </c>
      <c r="AC59" s="17" t="s">
        <v>73</v>
      </c>
    </row>
    <row r="60" spans="1:29" ht="22.5" customHeight="1" x14ac:dyDescent="0.2">
      <c r="B60" s="16" t="s">
        <v>73</v>
      </c>
      <c r="C60" s="14" t="s">
        <v>73</v>
      </c>
      <c r="D60" s="157"/>
      <c r="E60" s="158"/>
      <c r="F60" s="13"/>
      <c r="G60" s="14"/>
      <c r="H60" s="14"/>
      <c r="I60" s="14"/>
      <c r="J60" s="14"/>
      <c r="K60" s="17"/>
      <c r="L60" s="159"/>
      <c r="M60" s="6"/>
      <c r="N60" s="6"/>
      <c r="O60" s="15"/>
      <c r="P60" s="14"/>
      <c r="Q60" s="14"/>
      <c r="R60" s="160"/>
      <c r="S60" s="161"/>
      <c r="T60" s="163" t="str">
        <f t="shared" si="1"/>
        <v/>
      </c>
      <c r="U60" s="179"/>
      <c r="V60" s="266"/>
      <c r="W60" s="177"/>
      <c r="X60" s="12"/>
      <c r="Y60" s="167"/>
      <c r="Z60" s="7" t="s">
        <v>73</v>
      </c>
      <c r="AA60" s="168"/>
      <c r="AB60" s="14" t="s">
        <v>73</v>
      </c>
      <c r="AC60" s="17" t="s">
        <v>73</v>
      </c>
    </row>
    <row r="61" spans="1:29" ht="22.5" customHeight="1" x14ac:dyDescent="0.2">
      <c r="B61" s="16" t="s">
        <v>73</v>
      </c>
      <c r="C61" s="14" t="s">
        <v>73</v>
      </c>
      <c r="D61" s="157"/>
      <c r="E61" s="158"/>
      <c r="F61" s="13"/>
      <c r="G61" s="14"/>
      <c r="H61" s="14"/>
      <c r="I61" s="14"/>
      <c r="J61" s="14"/>
      <c r="K61" s="17"/>
      <c r="L61" s="159"/>
      <c r="M61" s="6"/>
      <c r="N61" s="6"/>
      <c r="O61" s="15"/>
      <c r="P61" s="14"/>
      <c r="Q61" s="14"/>
      <c r="R61" s="160"/>
      <c r="S61" s="161"/>
      <c r="T61" s="163" t="str">
        <f t="shared" si="1"/>
        <v/>
      </c>
      <c r="U61" s="179"/>
      <c r="V61" s="266"/>
      <c r="W61" s="177"/>
      <c r="X61" s="12"/>
      <c r="Y61" s="167"/>
      <c r="Z61" s="7" t="s">
        <v>73</v>
      </c>
      <c r="AA61" s="168"/>
      <c r="AB61" s="14" t="s">
        <v>73</v>
      </c>
      <c r="AC61" s="17" t="s">
        <v>73</v>
      </c>
    </row>
    <row r="62" spans="1:29" ht="22.5" customHeight="1" x14ac:dyDescent="0.2">
      <c r="B62" s="16" t="s">
        <v>73</v>
      </c>
      <c r="C62" s="14" t="s">
        <v>73</v>
      </c>
      <c r="D62" s="157"/>
      <c r="E62" s="158"/>
      <c r="F62" s="13"/>
      <c r="G62" s="14"/>
      <c r="H62" s="14"/>
      <c r="I62" s="14"/>
      <c r="J62" s="14"/>
      <c r="K62" s="17"/>
      <c r="L62" s="159"/>
      <c r="M62" s="6"/>
      <c r="N62" s="6"/>
      <c r="O62" s="15"/>
      <c r="P62" s="14"/>
      <c r="Q62" s="14"/>
      <c r="R62" s="160"/>
      <c r="S62" s="161"/>
      <c r="T62" s="163" t="str">
        <f t="shared" si="1"/>
        <v/>
      </c>
      <c r="U62" s="179"/>
      <c r="V62" s="266"/>
      <c r="W62" s="177"/>
      <c r="X62" s="12"/>
      <c r="Y62" s="167"/>
      <c r="Z62" s="7" t="s">
        <v>73</v>
      </c>
      <c r="AA62" s="168"/>
      <c r="AB62" s="14" t="s">
        <v>73</v>
      </c>
      <c r="AC62" s="17" t="s">
        <v>73</v>
      </c>
    </row>
    <row r="63" spans="1:29" ht="22.5" customHeight="1" x14ac:dyDescent="0.2">
      <c r="B63" s="16" t="s">
        <v>73</v>
      </c>
      <c r="C63" s="14" t="s">
        <v>73</v>
      </c>
      <c r="D63" s="157"/>
      <c r="E63" s="158"/>
      <c r="F63" s="13"/>
      <c r="G63" s="14"/>
      <c r="H63" s="14"/>
      <c r="I63" s="14"/>
      <c r="J63" s="14"/>
      <c r="K63" s="17"/>
      <c r="L63" s="159"/>
      <c r="M63" s="6"/>
      <c r="N63" s="6"/>
      <c r="O63" s="15"/>
      <c r="P63" s="14"/>
      <c r="Q63" s="14"/>
      <c r="R63" s="160"/>
      <c r="S63" s="161"/>
      <c r="T63" s="163" t="str">
        <f t="shared" si="1"/>
        <v/>
      </c>
      <c r="U63" s="179"/>
      <c r="V63" s="266"/>
      <c r="W63" s="177"/>
      <c r="X63" s="12"/>
      <c r="Y63" s="167"/>
      <c r="Z63" s="7" t="s">
        <v>73</v>
      </c>
      <c r="AA63" s="168"/>
      <c r="AB63" s="14" t="s">
        <v>73</v>
      </c>
      <c r="AC63" s="17" t="s">
        <v>73</v>
      </c>
    </row>
    <row r="64" spans="1:29" ht="22.5" customHeight="1" x14ac:dyDescent="0.2">
      <c r="B64" s="16" t="s">
        <v>73</v>
      </c>
      <c r="C64" s="14" t="s">
        <v>73</v>
      </c>
      <c r="D64" s="157"/>
      <c r="E64" s="158"/>
      <c r="F64" s="13"/>
      <c r="G64" s="14"/>
      <c r="H64" s="14"/>
      <c r="I64" s="14"/>
      <c r="J64" s="14"/>
      <c r="K64" s="17"/>
      <c r="L64" s="159"/>
      <c r="M64" s="6"/>
      <c r="N64" s="6"/>
      <c r="O64" s="15"/>
      <c r="P64" s="14"/>
      <c r="Q64" s="14"/>
      <c r="R64" s="160"/>
      <c r="S64" s="161"/>
      <c r="T64" s="163" t="str">
        <f t="shared" si="1"/>
        <v/>
      </c>
      <c r="U64" s="179"/>
      <c r="V64" s="266"/>
      <c r="W64" s="177"/>
      <c r="X64" s="12"/>
      <c r="Y64" s="167"/>
      <c r="Z64" s="7" t="s">
        <v>73</v>
      </c>
      <c r="AA64" s="168"/>
      <c r="AB64" s="14" t="s">
        <v>73</v>
      </c>
      <c r="AC64" s="17" t="s">
        <v>73</v>
      </c>
    </row>
    <row r="65" spans="2:29" ht="22.5" customHeight="1" x14ac:dyDescent="0.2">
      <c r="B65" s="16" t="s">
        <v>73</v>
      </c>
      <c r="C65" s="14" t="s">
        <v>73</v>
      </c>
      <c r="D65" s="157"/>
      <c r="E65" s="158"/>
      <c r="F65" s="13"/>
      <c r="G65" s="14"/>
      <c r="H65" s="14"/>
      <c r="I65" s="14"/>
      <c r="J65" s="14"/>
      <c r="K65" s="17"/>
      <c r="L65" s="159"/>
      <c r="M65" s="6"/>
      <c r="N65" s="6"/>
      <c r="O65" s="15"/>
      <c r="P65" s="14"/>
      <c r="Q65" s="14"/>
      <c r="R65" s="160"/>
      <c r="S65" s="161"/>
      <c r="T65" s="163" t="str">
        <f t="shared" si="1"/>
        <v/>
      </c>
      <c r="U65" s="179"/>
      <c r="V65" s="266"/>
      <c r="W65" s="177"/>
      <c r="X65" s="12"/>
      <c r="Y65" s="167"/>
      <c r="Z65" s="7" t="s">
        <v>73</v>
      </c>
      <c r="AA65" s="168"/>
      <c r="AB65" s="14" t="s">
        <v>73</v>
      </c>
      <c r="AC65" s="17" t="s">
        <v>73</v>
      </c>
    </row>
    <row r="66" spans="2:29" ht="22.5" customHeight="1" x14ac:dyDescent="0.2">
      <c r="B66" s="16" t="s">
        <v>73</v>
      </c>
      <c r="C66" s="14" t="s">
        <v>73</v>
      </c>
      <c r="D66" s="157"/>
      <c r="E66" s="158"/>
      <c r="F66" s="13"/>
      <c r="G66" s="14"/>
      <c r="H66" s="14"/>
      <c r="I66" s="14"/>
      <c r="J66" s="14"/>
      <c r="K66" s="17"/>
      <c r="L66" s="159"/>
      <c r="M66" s="6"/>
      <c r="N66" s="6"/>
      <c r="O66" s="15"/>
      <c r="P66" s="14"/>
      <c r="Q66" s="14"/>
      <c r="R66" s="160"/>
      <c r="S66" s="161"/>
      <c r="T66" s="163" t="str">
        <f t="shared" si="1"/>
        <v/>
      </c>
      <c r="U66" s="179"/>
      <c r="V66" s="266"/>
      <c r="W66" s="177"/>
      <c r="X66" s="12"/>
      <c r="Y66" s="167"/>
      <c r="Z66" s="7" t="s">
        <v>73</v>
      </c>
      <c r="AA66" s="168"/>
      <c r="AB66" s="14" t="s">
        <v>73</v>
      </c>
      <c r="AC66" s="17" t="s">
        <v>73</v>
      </c>
    </row>
    <row r="67" spans="2:29" ht="22.5" customHeight="1" x14ac:dyDescent="0.2">
      <c r="B67" s="16" t="s">
        <v>73</v>
      </c>
      <c r="C67" s="14" t="s">
        <v>73</v>
      </c>
      <c r="D67" s="157"/>
      <c r="E67" s="158"/>
      <c r="F67" s="13"/>
      <c r="G67" s="14"/>
      <c r="H67" s="14"/>
      <c r="I67" s="14"/>
      <c r="J67" s="14"/>
      <c r="K67" s="17"/>
      <c r="L67" s="159"/>
      <c r="M67" s="6"/>
      <c r="N67" s="6"/>
      <c r="O67" s="15"/>
      <c r="P67" s="14"/>
      <c r="Q67" s="14"/>
      <c r="R67" s="160"/>
      <c r="S67" s="161"/>
      <c r="T67" s="163" t="str">
        <f t="shared" si="1"/>
        <v/>
      </c>
      <c r="U67" s="179"/>
      <c r="V67" s="266"/>
      <c r="W67" s="177"/>
      <c r="X67" s="12"/>
      <c r="Y67" s="167"/>
      <c r="Z67" s="7" t="s">
        <v>73</v>
      </c>
      <c r="AA67" s="168"/>
      <c r="AB67" s="14" t="s">
        <v>73</v>
      </c>
      <c r="AC67" s="17" t="s">
        <v>73</v>
      </c>
    </row>
    <row r="68" spans="2:29" ht="22.5" customHeight="1" x14ac:dyDescent="0.2">
      <c r="B68" s="16" t="s">
        <v>73</v>
      </c>
      <c r="C68" s="14" t="s">
        <v>73</v>
      </c>
      <c r="D68" s="157"/>
      <c r="E68" s="158"/>
      <c r="F68" s="13"/>
      <c r="G68" s="14"/>
      <c r="H68" s="14"/>
      <c r="I68" s="14"/>
      <c r="J68" s="14"/>
      <c r="K68" s="17"/>
      <c r="L68" s="159"/>
      <c r="M68" s="6"/>
      <c r="N68" s="6"/>
      <c r="O68" s="15"/>
      <c r="P68" s="14"/>
      <c r="Q68" s="14"/>
      <c r="R68" s="160"/>
      <c r="S68" s="161"/>
      <c r="T68" s="163" t="str">
        <f t="shared" si="1"/>
        <v/>
      </c>
      <c r="U68" s="179"/>
      <c r="V68" s="266"/>
      <c r="W68" s="177"/>
      <c r="X68" s="12"/>
      <c r="Y68" s="167"/>
      <c r="Z68" s="7" t="s">
        <v>73</v>
      </c>
      <c r="AA68" s="168"/>
      <c r="AB68" s="14" t="s">
        <v>73</v>
      </c>
      <c r="AC68" s="17" t="s">
        <v>73</v>
      </c>
    </row>
    <row r="69" spans="2:29" ht="22.5" customHeight="1" x14ac:dyDescent="0.2">
      <c r="B69" s="16" t="s">
        <v>73</v>
      </c>
      <c r="C69" s="14" t="s">
        <v>73</v>
      </c>
      <c r="D69" s="157"/>
      <c r="E69" s="158"/>
      <c r="F69" s="13"/>
      <c r="G69" s="14"/>
      <c r="H69" s="14"/>
      <c r="I69" s="14"/>
      <c r="J69" s="14"/>
      <c r="K69" s="17"/>
      <c r="L69" s="159"/>
      <c r="M69" s="6"/>
      <c r="N69" s="6"/>
      <c r="O69" s="15"/>
      <c r="P69" s="14"/>
      <c r="Q69" s="14"/>
      <c r="R69" s="160"/>
      <c r="S69" s="161"/>
      <c r="T69" s="163" t="str">
        <f t="shared" si="1"/>
        <v/>
      </c>
      <c r="U69" s="179"/>
      <c r="V69" s="266"/>
      <c r="W69" s="177"/>
      <c r="X69" s="12"/>
      <c r="Y69" s="167"/>
      <c r="Z69" s="7" t="s">
        <v>73</v>
      </c>
      <c r="AA69" s="168"/>
      <c r="AB69" s="14" t="s">
        <v>73</v>
      </c>
      <c r="AC69" s="17" t="s">
        <v>73</v>
      </c>
    </row>
    <row r="70" spans="2:29" ht="22.5" customHeight="1" x14ac:dyDescent="0.2">
      <c r="B70" s="16" t="s">
        <v>73</v>
      </c>
      <c r="C70" s="14" t="s">
        <v>73</v>
      </c>
      <c r="D70" s="157"/>
      <c r="E70" s="158"/>
      <c r="F70" s="13"/>
      <c r="G70" s="14"/>
      <c r="H70" s="14"/>
      <c r="I70" s="14"/>
      <c r="J70" s="14"/>
      <c r="K70" s="17"/>
      <c r="L70" s="159"/>
      <c r="M70" s="6"/>
      <c r="N70" s="6"/>
      <c r="O70" s="15"/>
      <c r="P70" s="14"/>
      <c r="Q70" s="14"/>
      <c r="R70" s="160"/>
      <c r="S70" s="161"/>
      <c r="T70" s="163" t="str">
        <f t="shared" si="1"/>
        <v/>
      </c>
      <c r="U70" s="179"/>
      <c r="V70" s="266"/>
      <c r="W70" s="177"/>
      <c r="X70" s="12"/>
      <c r="Y70" s="167"/>
      <c r="Z70" s="7" t="s">
        <v>73</v>
      </c>
      <c r="AA70" s="168"/>
      <c r="AB70" s="14" t="s">
        <v>73</v>
      </c>
      <c r="AC70" s="17" t="s">
        <v>73</v>
      </c>
    </row>
    <row r="71" spans="2:29" ht="22.5" customHeight="1" x14ac:dyDescent="0.2">
      <c r="B71" s="16" t="s">
        <v>73</v>
      </c>
      <c r="C71" s="14" t="s">
        <v>73</v>
      </c>
      <c r="D71" s="157"/>
      <c r="E71" s="158"/>
      <c r="F71" s="13"/>
      <c r="G71" s="14"/>
      <c r="H71" s="14"/>
      <c r="I71" s="14"/>
      <c r="J71" s="14"/>
      <c r="K71" s="17"/>
      <c r="L71" s="159"/>
      <c r="M71" s="6"/>
      <c r="N71" s="6"/>
      <c r="O71" s="15"/>
      <c r="P71" s="14"/>
      <c r="Q71" s="14"/>
      <c r="R71" s="160"/>
      <c r="S71" s="161"/>
      <c r="T71" s="163" t="str">
        <f t="shared" si="1"/>
        <v/>
      </c>
      <c r="U71" s="179"/>
      <c r="V71" s="266"/>
      <c r="W71" s="177"/>
      <c r="X71" s="12"/>
      <c r="Y71" s="167"/>
      <c r="Z71" s="7" t="s">
        <v>73</v>
      </c>
      <c r="AA71" s="168"/>
      <c r="AB71" s="14" t="s">
        <v>73</v>
      </c>
      <c r="AC71" s="17" t="s">
        <v>73</v>
      </c>
    </row>
    <row r="72" spans="2:29" ht="22.5" customHeight="1" x14ac:dyDescent="0.2">
      <c r="B72" s="16" t="s">
        <v>73</v>
      </c>
      <c r="C72" s="14" t="s">
        <v>73</v>
      </c>
      <c r="D72" s="157"/>
      <c r="E72" s="158"/>
      <c r="F72" s="13"/>
      <c r="G72" s="14"/>
      <c r="H72" s="14"/>
      <c r="I72" s="14"/>
      <c r="J72" s="14"/>
      <c r="K72" s="17"/>
      <c r="L72" s="159"/>
      <c r="M72" s="6"/>
      <c r="N72" s="6"/>
      <c r="O72" s="15"/>
      <c r="P72" s="14"/>
      <c r="Q72" s="14"/>
      <c r="R72" s="160"/>
      <c r="S72" s="161"/>
      <c r="T72" s="163" t="str">
        <f t="shared" si="1"/>
        <v/>
      </c>
      <c r="U72" s="179"/>
      <c r="V72" s="266"/>
      <c r="W72" s="177"/>
      <c r="X72" s="12"/>
      <c r="Y72" s="167"/>
      <c r="Z72" s="7" t="s">
        <v>73</v>
      </c>
      <c r="AA72" s="168"/>
      <c r="AB72" s="14" t="s">
        <v>73</v>
      </c>
      <c r="AC72" s="17" t="s">
        <v>73</v>
      </c>
    </row>
    <row r="73" spans="2:29" ht="22.5" customHeight="1" x14ac:dyDescent="0.2">
      <c r="B73" s="16" t="s">
        <v>73</v>
      </c>
      <c r="C73" s="14" t="s">
        <v>73</v>
      </c>
      <c r="D73" s="157"/>
      <c r="E73" s="158"/>
      <c r="F73" s="13"/>
      <c r="G73" s="14"/>
      <c r="H73" s="14"/>
      <c r="I73" s="14"/>
      <c r="J73" s="14"/>
      <c r="K73" s="17"/>
      <c r="L73" s="159"/>
      <c r="M73" s="6"/>
      <c r="N73" s="6"/>
      <c r="O73" s="15"/>
      <c r="P73" s="14"/>
      <c r="Q73" s="14"/>
      <c r="R73" s="160"/>
      <c r="S73" s="161"/>
      <c r="T73" s="163" t="str">
        <f t="shared" si="1"/>
        <v/>
      </c>
      <c r="U73" s="179"/>
      <c r="V73" s="266"/>
      <c r="W73" s="177"/>
      <c r="X73" s="12"/>
      <c r="Y73" s="167"/>
      <c r="Z73" s="7" t="s">
        <v>73</v>
      </c>
      <c r="AA73" s="168"/>
      <c r="AB73" s="14" t="s">
        <v>73</v>
      </c>
      <c r="AC73" s="17" t="s">
        <v>73</v>
      </c>
    </row>
    <row r="74" spans="2:29" ht="22.5" customHeight="1" x14ac:dyDescent="0.2">
      <c r="B74" s="16" t="s">
        <v>73</v>
      </c>
      <c r="C74" s="14" t="s">
        <v>73</v>
      </c>
      <c r="D74" s="157"/>
      <c r="E74" s="158"/>
      <c r="F74" s="13"/>
      <c r="G74" s="14"/>
      <c r="H74" s="14"/>
      <c r="I74" s="14"/>
      <c r="J74" s="14"/>
      <c r="K74" s="17"/>
      <c r="L74" s="159"/>
      <c r="M74" s="6"/>
      <c r="N74" s="6"/>
      <c r="O74" s="15"/>
      <c r="P74" s="14"/>
      <c r="Q74" s="14"/>
      <c r="R74" s="160"/>
      <c r="S74" s="161"/>
      <c r="T74" s="163" t="str">
        <f t="shared" si="1"/>
        <v/>
      </c>
      <c r="U74" s="179"/>
      <c r="V74" s="266"/>
      <c r="W74" s="177"/>
      <c r="X74" s="12"/>
      <c r="Y74" s="167"/>
      <c r="Z74" s="7" t="s">
        <v>73</v>
      </c>
      <c r="AA74" s="168"/>
      <c r="AB74" s="14" t="s">
        <v>73</v>
      </c>
      <c r="AC74" s="17" t="s">
        <v>73</v>
      </c>
    </row>
    <row r="75" spans="2:29" ht="22.5" customHeight="1" x14ac:dyDescent="0.2">
      <c r="B75" s="16" t="s">
        <v>73</v>
      </c>
      <c r="C75" s="14" t="s">
        <v>73</v>
      </c>
      <c r="D75" s="157"/>
      <c r="E75" s="158"/>
      <c r="F75" s="13"/>
      <c r="G75" s="14"/>
      <c r="H75" s="14"/>
      <c r="I75" s="14"/>
      <c r="J75" s="14"/>
      <c r="K75" s="17"/>
      <c r="L75" s="159"/>
      <c r="M75" s="6"/>
      <c r="N75" s="6"/>
      <c r="O75" s="15"/>
      <c r="P75" s="14"/>
      <c r="Q75" s="14"/>
      <c r="R75" s="160"/>
      <c r="S75" s="161"/>
      <c r="T75" s="163" t="str">
        <f t="shared" si="1"/>
        <v/>
      </c>
      <c r="U75" s="179"/>
      <c r="V75" s="266"/>
      <c r="W75" s="177"/>
      <c r="X75" s="12"/>
      <c r="Y75" s="167"/>
      <c r="Z75" s="7" t="s">
        <v>73</v>
      </c>
      <c r="AA75" s="168"/>
      <c r="AB75" s="14" t="s">
        <v>73</v>
      </c>
      <c r="AC75" s="17" t="s">
        <v>73</v>
      </c>
    </row>
    <row r="76" spans="2:29" ht="22.5" customHeight="1" x14ac:dyDescent="0.2">
      <c r="B76" s="16" t="s">
        <v>73</v>
      </c>
      <c r="C76" s="14" t="s">
        <v>73</v>
      </c>
      <c r="D76" s="157"/>
      <c r="E76" s="158"/>
      <c r="F76" s="13"/>
      <c r="G76" s="14"/>
      <c r="H76" s="14"/>
      <c r="I76" s="14"/>
      <c r="J76" s="14"/>
      <c r="K76" s="17"/>
      <c r="L76" s="159"/>
      <c r="M76" s="6"/>
      <c r="N76" s="6"/>
      <c r="O76" s="15"/>
      <c r="P76" s="14"/>
      <c r="Q76" s="14"/>
      <c r="R76" s="160"/>
      <c r="S76" s="161"/>
      <c r="T76" s="163" t="str">
        <f t="shared" si="1"/>
        <v/>
      </c>
      <c r="U76" s="179"/>
      <c r="V76" s="266"/>
      <c r="W76" s="177"/>
      <c r="X76" s="12"/>
      <c r="Y76" s="167"/>
      <c r="Z76" s="7" t="s">
        <v>73</v>
      </c>
      <c r="AA76" s="168"/>
      <c r="AB76" s="14" t="s">
        <v>73</v>
      </c>
      <c r="AC76" s="17" t="s">
        <v>73</v>
      </c>
    </row>
    <row r="77" spans="2:29" ht="22.5" customHeight="1" x14ac:dyDescent="0.2">
      <c r="B77" s="16" t="s">
        <v>73</v>
      </c>
      <c r="C77" s="14" t="s">
        <v>73</v>
      </c>
      <c r="D77" s="157"/>
      <c r="E77" s="158"/>
      <c r="F77" s="13"/>
      <c r="G77" s="14"/>
      <c r="H77" s="14"/>
      <c r="I77" s="14"/>
      <c r="J77" s="14"/>
      <c r="K77" s="17"/>
      <c r="L77" s="159"/>
      <c r="M77" s="6"/>
      <c r="N77" s="6"/>
      <c r="O77" s="15"/>
      <c r="P77" s="14"/>
      <c r="Q77" s="14"/>
      <c r="R77" s="160"/>
      <c r="S77" s="161"/>
      <c r="T77" s="163" t="str">
        <f t="shared" si="1"/>
        <v/>
      </c>
      <c r="U77" s="179"/>
      <c r="V77" s="266"/>
      <c r="W77" s="177"/>
      <c r="X77" s="12"/>
      <c r="Y77" s="167"/>
      <c r="Z77" s="7" t="s">
        <v>73</v>
      </c>
      <c r="AA77" s="168"/>
      <c r="AB77" s="14" t="s">
        <v>73</v>
      </c>
      <c r="AC77" s="17" t="s">
        <v>73</v>
      </c>
    </row>
    <row r="78" spans="2:29" ht="22.5" customHeight="1" x14ac:dyDescent="0.2">
      <c r="B78" s="16" t="s">
        <v>73</v>
      </c>
      <c r="C78" s="14" t="s">
        <v>73</v>
      </c>
      <c r="D78" s="157"/>
      <c r="E78" s="158"/>
      <c r="F78" s="13"/>
      <c r="G78" s="14"/>
      <c r="H78" s="14"/>
      <c r="I78" s="14"/>
      <c r="J78" s="14"/>
      <c r="K78" s="17"/>
      <c r="L78" s="159"/>
      <c r="M78" s="6"/>
      <c r="N78" s="6"/>
      <c r="O78" s="15"/>
      <c r="P78" s="14"/>
      <c r="Q78" s="14"/>
      <c r="R78" s="160"/>
      <c r="S78" s="161"/>
      <c r="T78" s="163" t="str">
        <f t="shared" si="1"/>
        <v/>
      </c>
      <c r="U78" s="179"/>
      <c r="V78" s="266"/>
      <c r="W78" s="177"/>
      <c r="X78" s="12"/>
      <c r="Y78" s="167"/>
      <c r="Z78" s="7" t="s">
        <v>73</v>
      </c>
      <c r="AA78" s="168"/>
      <c r="AB78" s="14" t="s">
        <v>73</v>
      </c>
      <c r="AC78" s="17" t="s">
        <v>73</v>
      </c>
    </row>
    <row r="79" spans="2:29" ht="22.5" customHeight="1" x14ac:dyDescent="0.2">
      <c r="B79" s="16" t="s">
        <v>73</v>
      </c>
      <c r="C79" s="14" t="s">
        <v>73</v>
      </c>
      <c r="D79" s="157"/>
      <c r="E79" s="158"/>
      <c r="F79" s="13"/>
      <c r="G79" s="14"/>
      <c r="H79" s="14"/>
      <c r="I79" s="14"/>
      <c r="J79" s="14"/>
      <c r="K79" s="17"/>
      <c r="L79" s="159"/>
      <c r="M79" s="6"/>
      <c r="N79" s="6"/>
      <c r="O79" s="15"/>
      <c r="P79" s="14"/>
      <c r="Q79" s="14"/>
      <c r="R79" s="160"/>
      <c r="S79" s="161"/>
      <c r="T79" s="163" t="str">
        <f t="shared" si="1"/>
        <v/>
      </c>
      <c r="U79" s="179"/>
      <c r="V79" s="266"/>
      <c r="W79" s="177"/>
      <c r="X79" s="12"/>
      <c r="Y79" s="167"/>
      <c r="Z79" s="7" t="s">
        <v>73</v>
      </c>
      <c r="AA79" s="168"/>
      <c r="AB79" s="14" t="s">
        <v>73</v>
      </c>
      <c r="AC79" s="17" t="s">
        <v>73</v>
      </c>
    </row>
    <row r="80" spans="2:29" ht="22.5" customHeight="1" x14ac:dyDescent="0.2">
      <c r="B80" s="16" t="s">
        <v>73</v>
      </c>
      <c r="C80" s="14" t="s">
        <v>73</v>
      </c>
      <c r="D80" s="157"/>
      <c r="E80" s="158"/>
      <c r="F80" s="13"/>
      <c r="G80" s="14"/>
      <c r="H80" s="14"/>
      <c r="I80" s="14"/>
      <c r="J80" s="14"/>
      <c r="K80" s="17"/>
      <c r="L80" s="159"/>
      <c r="M80" s="6"/>
      <c r="N80" s="6"/>
      <c r="O80" s="15"/>
      <c r="P80" s="14"/>
      <c r="Q80" s="14"/>
      <c r="R80" s="160"/>
      <c r="S80" s="161"/>
      <c r="T80" s="163" t="str">
        <f t="shared" si="1"/>
        <v/>
      </c>
      <c r="U80" s="179"/>
      <c r="V80" s="266"/>
      <c r="W80" s="177"/>
      <c r="X80" s="12"/>
      <c r="Y80" s="167"/>
      <c r="Z80" s="7" t="s">
        <v>73</v>
      </c>
      <c r="AA80" s="168"/>
      <c r="AB80" s="14" t="s">
        <v>73</v>
      </c>
      <c r="AC80" s="17" t="s">
        <v>73</v>
      </c>
    </row>
    <row r="81" spans="2:29" ht="22.5" customHeight="1" x14ac:dyDescent="0.2">
      <c r="B81" s="16" t="s">
        <v>73</v>
      </c>
      <c r="C81" s="14" t="s">
        <v>73</v>
      </c>
      <c r="D81" s="157"/>
      <c r="E81" s="158"/>
      <c r="F81" s="13"/>
      <c r="G81" s="14"/>
      <c r="H81" s="14"/>
      <c r="I81" s="14"/>
      <c r="J81" s="14"/>
      <c r="K81" s="17"/>
      <c r="L81" s="159"/>
      <c r="M81" s="6"/>
      <c r="N81" s="6"/>
      <c r="O81" s="15"/>
      <c r="P81" s="14"/>
      <c r="Q81" s="14"/>
      <c r="R81" s="160"/>
      <c r="S81" s="161"/>
      <c r="T81" s="163" t="str">
        <f t="shared" si="1"/>
        <v/>
      </c>
      <c r="U81" s="179"/>
      <c r="V81" s="266"/>
      <c r="W81" s="177"/>
      <c r="X81" s="12"/>
      <c r="Y81" s="167"/>
      <c r="Z81" s="7" t="s">
        <v>73</v>
      </c>
      <c r="AA81" s="168"/>
      <c r="AB81" s="14" t="s">
        <v>73</v>
      </c>
      <c r="AC81" s="17" t="s">
        <v>73</v>
      </c>
    </row>
    <row r="82" spans="2:29" ht="22.5" customHeight="1" x14ac:dyDescent="0.2">
      <c r="B82" s="16" t="s">
        <v>73</v>
      </c>
      <c r="C82" s="14" t="s">
        <v>73</v>
      </c>
      <c r="D82" s="157"/>
      <c r="E82" s="158"/>
      <c r="F82" s="13"/>
      <c r="G82" s="14"/>
      <c r="H82" s="14"/>
      <c r="I82" s="14"/>
      <c r="J82" s="14"/>
      <c r="K82" s="17"/>
      <c r="L82" s="159"/>
      <c r="M82" s="6"/>
      <c r="N82" s="6"/>
      <c r="O82" s="15"/>
      <c r="P82" s="14"/>
      <c r="Q82" s="14"/>
      <c r="R82" s="160"/>
      <c r="S82" s="161"/>
      <c r="T82" s="163" t="str">
        <f t="shared" si="1"/>
        <v/>
      </c>
      <c r="U82" s="179"/>
      <c r="V82" s="266"/>
      <c r="W82" s="177"/>
      <c r="X82" s="12"/>
      <c r="Y82" s="167"/>
      <c r="Z82" s="7" t="s">
        <v>73</v>
      </c>
      <c r="AA82" s="168"/>
      <c r="AB82" s="14" t="s">
        <v>73</v>
      </c>
      <c r="AC82" s="17" t="s">
        <v>73</v>
      </c>
    </row>
    <row r="83" spans="2:29" ht="22.5" customHeight="1" x14ac:dyDescent="0.2">
      <c r="B83" s="16" t="s">
        <v>73</v>
      </c>
      <c r="C83" s="14" t="s">
        <v>73</v>
      </c>
      <c r="D83" s="157"/>
      <c r="E83" s="158"/>
      <c r="F83" s="13"/>
      <c r="G83" s="14"/>
      <c r="H83" s="14"/>
      <c r="I83" s="14"/>
      <c r="J83" s="14"/>
      <c r="K83" s="17"/>
      <c r="L83" s="159"/>
      <c r="M83" s="6"/>
      <c r="N83" s="6"/>
      <c r="O83" s="15"/>
      <c r="P83" s="14"/>
      <c r="Q83" s="14"/>
      <c r="R83" s="160"/>
      <c r="S83" s="161"/>
      <c r="T83" s="163" t="str">
        <f t="shared" si="1"/>
        <v/>
      </c>
      <c r="U83" s="179"/>
      <c r="V83" s="266"/>
      <c r="W83" s="177"/>
      <c r="X83" s="12"/>
      <c r="Y83" s="167"/>
      <c r="Z83" s="7" t="s">
        <v>73</v>
      </c>
      <c r="AA83" s="168"/>
      <c r="AB83" s="14" t="s">
        <v>73</v>
      </c>
      <c r="AC83" s="17" t="s">
        <v>73</v>
      </c>
    </row>
    <row r="84" spans="2:29" ht="22.5" customHeight="1" thickBot="1" x14ac:dyDescent="0.25">
      <c r="B84" s="127" t="s">
        <v>73</v>
      </c>
      <c r="C84" s="234" t="s">
        <v>73</v>
      </c>
      <c r="D84" s="235"/>
      <c r="E84" s="236"/>
      <c r="F84" s="237"/>
      <c r="G84" s="234"/>
      <c r="H84" s="234"/>
      <c r="I84" s="234"/>
      <c r="J84" s="234"/>
      <c r="K84" s="238"/>
      <c r="L84" s="239"/>
      <c r="M84" s="240"/>
      <c r="N84" s="240"/>
      <c r="O84" s="241"/>
      <c r="P84" s="234"/>
      <c r="Q84" s="234"/>
      <c r="R84" s="242"/>
      <c r="S84" s="243"/>
      <c r="T84" s="244" t="str">
        <f t="shared" si="1"/>
        <v/>
      </c>
      <c r="U84" s="245"/>
      <c r="V84" s="267"/>
      <c r="W84" s="246"/>
      <c r="X84" s="247"/>
      <c r="Y84" s="248"/>
      <c r="Z84" s="249" t="s">
        <v>73</v>
      </c>
      <c r="AA84" s="250"/>
      <c r="AB84" s="234" t="s">
        <v>73</v>
      </c>
      <c r="AC84" s="238" t="s">
        <v>73</v>
      </c>
    </row>
    <row r="85" spans="2:29" ht="22.5" customHeight="1" x14ac:dyDescent="0.2"/>
    <row r="86" spans="2:29" ht="22.5" customHeight="1" x14ac:dyDescent="0.2"/>
    <row r="87" spans="2:29" ht="22.5" customHeight="1" x14ac:dyDescent="0.2"/>
    <row r="88" spans="2:29" ht="22.5" customHeight="1" x14ac:dyDescent="0.2"/>
    <row r="89" spans="2:29" ht="22.5" customHeight="1" x14ac:dyDescent="0.2"/>
    <row r="90" spans="2:29" ht="22.5" customHeight="1" x14ac:dyDescent="0.2"/>
    <row r="91" spans="2:29" ht="22.5" customHeight="1" x14ac:dyDescent="0.2"/>
    <row r="92" spans="2:29" ht="22.5" customHeight="1" x14ac:dyDescent="0.2"/>
    <row r="93" spans="2:29" ht="22.5" customHeight="1" x14ac:dyDescent="0.2"/>
    <row r="94" spans="2:29" ht="22.5" customHeight="1" x14ac:dyDescent="0.2"/>
    <row r="95" spans="2:29" ht="22.5" customHeight="1" x14ac:dyDescent="0.2"/>
    <row r="96" spans="2:29" ht="22.5" customHeight="1" x14ac:dyDescent="0.2"/>
  </sheetData>
  <sheetProtection algorithmName="SHA-512" hashValue="dj7nz2j7MxGSwd6la6RSTJCqQiyTA6P75bg0o3xCpBPRaGXZp44hEOqjnPT1hN+ITGdKnG32n1PdE0ilkw655g==" saltValue="4MHM8deDLRYdDBPDhCbZWg==" spinCount="100000" sheet="1" objects="1" scenarios="1"/>
  <mergeCells count="26">
    <mergeCell ref="B43:AC43"/>
    <mergeCell ref="E46:G46"/>
    <mergeCell ref="I46:J47"/>
    <mergeCell ref="K46:Q46"/>
    <mergeCell ref="R46:X46"/>
    <mergeCell ref="Y46:Z46"/>
    <mergeCell ref="AA46:AC46"/>
    <mergeCell ref="E47:G47"/>
    <mergeCell ref="K47:Q47"/>
    <mergeCell ref="R47:X47"/>
    <mergeCell ref="Y47:Z47"/>
    <mergeCell ref="AA47:AC47"/>
    <mergeCell ref="G44:V44"/>
    <mergeCell ref="B1:AC1"/>
    <mergeCell ref="AA4:AC4"/>
    <mergeCell ref="AA5:AC5"/>
    <mergeCell ref="E4:G4"/>
    <mergeCell ref="E5:G5"/>
    <mergeCell ref="I4:J5"/>
    <mergeCell ref="K4:Q4"/>
    <mergeCell ref="K5:Q5"/>
    <mergeCell ref="R4:X4"/>
    <mergeCell ref="R5:X5"/>
    <mergeCell ref="Y4:Z4"/>
    <mergeCell ref="Y5:Z5"/>
    <mergeCell ref="G2:V2"/>
  </mergeCells>
  <conditionalFormatting sqref="E5 R5">
    <cfRule type="expression" dxfId="228" priority="147">
      <formula>LEN(E5)&lt;1</formula>
    </cfRule>
  </conditionalFormatting>
  <conditionalFormatting sqref="Y5">
    <cfRule type="expression" dxfId="227" priority="146">
      <formula>LEN(Y5)&lt;1</formula>
    </cfRule>
  </conditionalFormatting>
  <conditionalFormatting sqref="K5">
    <cfRule type="expression" dxfId="226" priority="145">
      <formula>LEN(K5)&lt;1</formula>
    </cfRule>
  </conditionalFormatting>
  <conditionalFormatting sqref="D5">
    <cfRule type="expression" dxfId="225" priority="142">
      <formula>LEN(D5)&lt;1</formula>
    </cfRule>
  </conditionalFormatting>
  <conditionalFormatting sqref="AA5:AC5">
    <cfRule type="expression" dxfId="224" priority="141">
      <formula>LEN(AA5)&lt;1</formula>
    </cfRule>
  </conditionalFormatting>
  <conditionalFormatting sqref="B8:D8 F8:S8 U8:AC8 Z9:Z42">
    <cfRule type="expression" dxfId="223" priority="140">
      <formula>LEN($E8)&gt;0</formula>
    </cfRule>
  </conditionalFormatting>
  <conditionalFormatting sqref="B8">
    <cfRule type="expression" dxfId="222" priority="139" stopIfTrue="1">
      <formula xml:space="preserve"> B8 &lt;&gt; "Select"</formula>
    </cfRule>
  </conditionalFormatting>
  <conditionalFormatting sqref="C8">
    <cfRule type="expression" dxfId="221" priority="138" stopIfTrue="1">
      <formula xml:space="preserve"> C8 &lt;&gt; "Select"</formula>
    </cfRule>
  </conditionalFormatting>
  <conditionalFormatting sqref="D8">
    <cfRule type="expression" dxfId="220" priority="137" stopIfTrue="1">
      <formula>LEN(D8)&gt;0</formula>
    </cfRule>
  </conditionalFormatting>
  <conditionalFormatting sqref="F8">
    <cfRule type="expression" dxfId="219" priority="136" stopIfTrue="1">
      <formula>LEN(F8)&gt;0</formula>
    </cfRule>
  </conditionalFormatting>
  <conditionalFormatting sqref="G8">
    <cfRule type="expression" dxfId="218" priority="135" stopIfTrue="1">
      <formula>LEN(G8)&gt;0</formula>
    </cfRule>
  </conditionalFormatting>
  <conditionalFormatting sqref="H8">
    <cfRule type="expression" dxfId="217" priority="134" stopIfTrue="1">
      <formula>LEN(H8)&gt;0</formula>
    </cfRule>
  </conditionalFormatting>
  <conditionalFormatting sqref="I8">
    <cfRule type="expression" dxfId="216" priority="133" stopIfTrue="1">
      <formula>LEN(I8)&gt;0</formula>
    </cfRule>
  </conditionalFormatting>
  <conditionalFormatting sqref="J8">
    <cfRule type="expression" dxfId="215" priority="132" stopIfTrue="1">
      <formula>LEN(J8)&gt;0</formula>
    </cfRule>
  </conditionalFormatting>
  <conditionalFormatting sqref="K8">
    <cfRule type="expression" dxfId="214" priority="131" stopIfTrue="1">
      <formula>LEN(K8)&gt;0</formula>
    </cfRule>
  </conditionalFormatting>
  <conditionalFormatting sqref="L8">
    <cfRule type="expression" dxfId="213" priority="130" stopIfTrue="1">
      <formula>LEN(L8)&gt;0</formula>
    </cfRule>
  </conditionalFormatting>
  <conditionalFormatting sqref="M8">
    <cfRule type="expression" dxfId="212" priority="129" stopIfTrue="1">
      <formula>LEN(M8)&gt;0</formula>
    </cfRule>
  </conditionalFormatting>
  <conditionalFormatting sqref="N8">
    <cfRule type="expression" dxfId="211" priority="128" stopIfTrue="1">
      <formula>LEN(N8)&gt;0</formula>
    </cfRule>
  </conditionalFormatting>
  <conditionalFormatting sqref="O8">
    <cfRule type="expression" dxfId="210" priority="127" stopIfTrue="1">
      <formula>LEN(O8)&gt;0</formula>
    </cfRule>
  </conditionalFormatting>
  <conditionalFormatting sqref="P8">
    <cfRule type="expression" dxfId="209" priority="126">
      <formula>LEN(P8)&gt;0</formula>
    </cfRule>
  </conditionalFormatting>
  <conditionalFormatting sqref="Q8">
    <cfRule type="expression" dxfId="208" priority="125" stopIfTrue="1">
      <formula>LEN(Q8)&gt;0</formula>
    </cfRule>
  </conditionalFormatting>
  <conditionalFormatting sqref="R8">
    <cfRule type="expression" dxfId="207" priority="124" stopIfTrue="1">
      <formula>LEN(R8)&gt;0</formula>
    </cfRule>
  </conditionalFormatting>
  <conditionalFormatting sqref="S8">
    <cfRule type="expression" dxfId="206" priority="123" stopIfTrue="1">
      <formula>LEN(S8)&gt;0</formula>
    </cfRule>
  </conditionalFormatting>
  <conditionalFormatting sqref="U8">
    <cfRule type="expression" dxfId="205" priority="122" stopIfTrue="1">
      <formula>LEN(U8)&gt;0</formula>
    </cfRule>
  </conditionalFormatting>
  <conditionalFormatting sqref="V8">
    <cfRule type="expression" dxfId="204" priority="121" stopIfTrue="1">
      <formula>LEN(V8)&gt;0</formula>
    </cfRule>
  </conditionalFormatting>
  <conditionalFormatting sqref="W8">
    <cfRule type="expression" dxfId="203" priority="120" stopIfTrue="1">
      <formula>LEN(W8)&gt;0</formula>
    </cfRule>
  </conditionalFormatting>
  <conditionalFormatting sqref="X8">
    <cfRule type="expression" dxfId="202" priority="119" stopIfTrue="1">
      <formula>LEN(X8)&gt;0</formula>
    </cfRule>
  </conditionalFormatting>
  <conditionalFormatting sqref="Y8">
    <cfRule type="expression" dxfId="201" priority="118" stopIfTrue="1">
      <formula>LEN(Y8)&gt;0</formula>
    </cfRule>
  </conditionalFormatting>
  <conditionalFormatting sqref="Z8:Z42">
    <cfRule type="expression" dxfId="200" priority="117" stopIfTrue="1">
      <formula xml:space="preserve"> Z8 &lt;&gt; "Select"</formula>
    </cfRule>
  </conditionalFormatting>
  <conditionalFormatting sqref="AA8">
    <cfRule type="expression" dxfId="199" priority="116" stopIfTrue="1">
      <formula>LEN(AA8)&gt;0</formula>
    </cfRule>
  </conditionalFormatting>
  <conditionalFormatting sqref="AB8">
    <cfRule type="expression" dxfId="198" priority="115" stopIfTrue="1">
      <formula xml:space="preserve"> AB8 &lt;&gt; "Select"</formula>
    </cfRule>
  </conditionalFormatting>
  <conditionalFormatting sqref="AC8">
    <cfRule type="expression" dxfId="197" priority="114" stopIfTrue="1">
      <formula xml:space="preserve"> AC8 &lt;&gt; "Select"</formula>
    </cfRule>
  </conditionalFormatting>
  <conditionalFormatting sqref="B9:D42 F9:S42 U9:Y42 AA9:AC42">
    <cfRule type="expression" dxfId="196" priority="113">
      <formula>LEN($E9)&gt;1</formula>
    </cfRule>
  </conditionalFormatting>
  <conditionalFormatting sqref="B9:B42">
    <cfRule type="expression" dxfId="195" priority="112" stopIfTrue="1">
      <formula xml:space="preserve"> B9 &lt;&gt; "Select"</formula>
    </cfRule>
  </conditionalFormatting>
  <conditionalFormatting sqref="C9:C42">
    <cfRule type="expression" dxfId="194" priority="111" stopIfTrue="1">
      <formula xml:space="preserve"> C9 &lt;&gt; "Select"</formula>
    </cfRule>
  </conditionalFormatting>
  <conditionalFormatting sqref="D9:D42">
    <cfRule type="expression" dxfId="193" priority="110" stopIfTrue="1">
      <formula>LEN(D9)&gt;0</formula>
    </cfRule>
  </conditionalFormatting>
  <conditionalFormatting sqref="F9:F42">
    <cfRule type="expression" dxfId="192" priority="109" stopIfTrue="1">
      <formula>LEN(F9)&gt;0</formula>
    </cfRule>
  </conditionalFormatting>
  <conditionalFormatting sqref="G9:G42">
    <cfRule type="expression" dxfId="191" priority="108" stopIfTrue="1">
      <formula>LEN(G9)&gt;0</formula>
    </cfRule>
  </conditionalFormatting>
  <conditionalFormatting sqref="H9:H42">
    <cfRule type="expression" dxfId="190" priority="107" stopIfTrue="1">
      <formula>LEN(H9)&gt;0</formula>
    </cfRule>
  </conditionalFormatting>
  <conditionalFormatting sqref="I9:I42">
    <cfRule type="expression" dxfId="189" priority="106" stopIfTrue="1">
      <formula>LEN(I9)&gt;0</formula>
    </cfRule>
  </conditionalFormatting>
  <conditionalFormatting sqref="J9:J42">
    <cfRule type="expression" dxfId="188" priority="105" stopIfTrue="1">
      <formula>LEN(J9)&gt;0</formula>
    </cfRule>
  </conditionalFormatting>
  <conditionalFormatting sqref="K9:K42">
    <cfRule type="expression" dxfId="187" priority="104" stopIfTrue="1">
      <formula>LEN(K9)&gt;0</formula>
    </cfRule>
  </conditionalFormatting>
  <conditionalFormatting sqref="L9:L42">
    <cfRule type="expression" dxfId="186" priority="103" stopIfTrue="1">
      <formula>LEN(L9)&gt;0</formula>
    </cfRule>
  </conditionalFormatting>
  <conditionalFormatting sqref="M9:M42">
    <cfRule type="expression" dxfId="185" priority="102" stopIfTrue="1">
      <formula>LEN(M9)&gt;0</formula>
    </cfRule>
  </conditionalFormatting>
  <conditionalFormatting sqref="N9:N42">
    <cfRule type="expression" dxfId="184" priority="101" stopIfTrue="1">
      <formula>LEN(N9)&gt;0</formula>
    </cfRule>
  </conditionalFormatting>
  <conditionalFormatting sqref="O9:O42">
    <cfRule type="expression" dxfId="183" priority="100" stopIfTrue="1">
      <formula>LEN(O9)&gt;0</formula>
    </cfRule>
  </conditionalFormatting>
  <conditionalFormatting sqref="P9:P42">
    <cfRule type="expression" dxfId="182" priority="99">
      <formula>LEN(P9)&gt;0</formula>
    </cfRule>
  </conditionalFormatting>
  <conditionalFormatting sqref="Q9:Q42">
    <cfRule type="expression" dxfId="181" priority="98" stopIfTrue="1">
      <formula>LEN(Q9)&gt;0</formula>
    </cfRule>
  </conditionalFormatting>
  <conditionalFormatting sqref="R9:R42">
    <cfRule type="expression" dxfId="180" priority="97" stopIfTrue="1">
      <formula>LEN(R9)&gt;0</formula>
    </cfRule>
  </conditionalFormatting>
  <conditionalFormatting sqref="S9:S42">
    <cfRule type="expression" dxfId="179" priority="96" stopIfTrue="1">
      <formula>LEN(S9)&gt;0</formula>
    </cfRule>
  </conditionalFormatting>
  <conditionalFormatting sqref="U9:U42">
    <cfRule type="expression" dxfId="178" priority="95" stopIfTrue="1">
      <formula>LEN(U9)&gt;0</formula>
    </cfRule>
  </conditionalFormatting>
  <conditionalFormatting sqref="V9:V42">
    <cfRule type="expression" dxfId="177" priority="94" stopIfTrue="1">
      <formula>LEN(V9)&gt;0</formula>
    </cfRule>
  </conditionalFormatting>
  <conditionalFormatting sqref="W9:W42">
    <cfRule type="expression" dxfId="176" priority="93" stopIfTrue="1">
      <formula>LEN(W9)&gt;0</formula>
    </cfRule>
  </conditionalFormatting>
  <conditionalFormatting sqref="X9:X42">
    <cfRule type="expression" dxfId="175" priority="92" stopIfTrue="1">
      <formula>LEN(X9)&gt;0</formula>
    </cfRule>
  </conditionalFormatting>
  <conditionalFormatting sqref="Y9:Y42">
    <cfRule type="expression" dxfId="174" priority="91" stopIfTrue="1">
      <formula>LEN(Y9)&gt;0</formula>
    </cfRule>
  </conditionalFormatting>
  <conditionalFormatting sqref="AA9:AA42">
    <cfRule type="expression" dxfId="173" priority="89" stopIfTrue="1">
      <formula>LEN(AA9)&gt;0</formula>
    </cfRule>
  </conditionalFormatting>
  <conditionalFormatting sqref="AB9:AB42">
    <cfRule type="expression" dxfId="172" priority="88" stopIfTrue="1">
      <formula xml:space="preserve"> AB9 &lt;&gt; "Select"</formula>
    </cfRule>
  </conditionalFormatting>
  <conditionalFormatting sqref="AC9:AC42">
    <cfRule type="expression" dxfId="171" priority="87" stopIfTrue="1">
      <formula xml:space="preserve"> AC9 &lt;&gt; "Select"</formula>
    </cfRule>
  </conditionalFormatting>
  <conditionalFormatting sqref="E47 R47">
    <cfRule type="expression" dxfId="170" priority="86">
      <formula>LEN(E47)&lt;1</formula>
    </cfRule>
  </conditionalFormatting>
  <conditionalFormatting sqref="Y47">
    <cfRule type="expression" dxfId="169" priority="85">
      <formula>LEN(Y47)&lt;1</formula>
    </cfRule>
  </conditionalFormatting>
  <conditionalFormatting sqref="K47">
    <cfRule type="expression" dxfId="168" priority="84">
      <formula>LEN(K47)&lt;1</formula>
    </cfRule>
  </conditionalFormatting>
  <conditionalFormatting sqref="D47">
    <cfRule type="expression" dxfId="167" priority="83">
      <formula>LEN(D47)&lt;1</formula>
    </cfRule>
  </conditionalFormatting>
  <conditionalFormatting sqref="AA47:AC47">
    <cfRule type="expression" dxfId="166" priority="82">
      <formula>LEN(AA47)&lt;1</formula>
    </cfRule>
  </conditionalFormatting>
  <conditionalFormatting sqref="B50:D50 F50:S50 U50:AC50 Z51:Z52 Z54:Z84">
    <cfRule type="expression" dxfId="165" priority="81">
      <formula>LEN($E50)&gt;0</formula>
    </cfRule>
  </conditionalFormatting>
  <conditionalFormatting sqref="B50">
    <cfRule type="expression" dxfId="164" priority="80" stopIfTrue="1">
      <formula xml:space="preserve"> B50 &lt;&gt; "Select"</formula>
    </cfRule>
  </conditionalFormatting>
  <conditionalFormatting sqref="C50">
    <cfRule type="expression" dxfId="163" priority="79" stopIfTrue="1">
      <formula xml:space="preserve"> C50 &lt;&gt; "Select"</formula>
    </cfRule>
  </conditionalFormatting>
  <conditionalFormatting sqref="D50">
    <cfRule type="expression" dxfId="162" priority="78" stopIfTrue="1">
      <formula>LEN(D50)&gt;0</formula>
    </cfRule>
  </conditionalFormatting>
  <conditionalFormatting sqref="F50">
    <cfRule type="expression" dxfId="161" priority="77" stopIfTrue="1">
      <formula>LEN(F50)&gt;0</formula>
    </cfRule>
  </conditionalFormatting>
  <conditionalFormatting sqref="G50">
    <cfRule type="expression" dxfId="160" priority="76" stopIfTrue="1">
      <formula>LEN(G50)&gt;0</formula>
    </cfRule>
  </conditionalFormatting>
  <conditionalFormatting sqref="H50">
    <cfRule type="expression" dxfId="159" priority="75" stopIfTrue="1">
      <formula>LEN(H50)&gt;0</formula>
    </cfRule>
  </conditionalFormatting>
  <conditionalFormatting sqref="I50">
    <cfRule type="expression" dxfId="158" priority="74" stopIfTrue="1">
      <formula>LEN(I50)&gt;0</formula>
    </cfRule>
  </conditionalFormatting>
  <conditionalFormatting sqref="J50">
    <cfRule type="expression" dxfId="157" priority="73" stopIfTrue="1">
      <formula>LEN(J50)&gt;0</formula>
    </cfRule>
  </conditionalFormatting>
  <conditionalFormatting sqref="K50">
    <cfRule type="expression" dxfId="156" priority="72" stopIfTrue="1">
      <formula>LEN(K50)&gt;0</formula>
    </cfRule>
  </conditionalFormatting>
  <conditionalFormatting sqref="L50">
    <cfRule type="expression" dxfId="155" priority="71" stopIfTrue="1">
      <formula>LEN(L50)&gt;0</formula>
    </cfRule>
  </conditionalFormatting>
  <conditionalFormatting sqref="M50">
    <cfRule type="expression" dxfId="154" priority="70" stopIfTrue="1">
      <formula>LEN(M50)&gt;0</formula>
    </cfRule>
  </conditionalFormatting>
  <conditionalFormatting sqref="N50">
    <cfRule type="expression" dxfId="153" priority="69" stopIfTrue="1">
      <formula>LEN(N50)&gt;0</formula>
    </cfRule>
  </conditionalFormatting>
  <conditionalFormatting sqref="O50">
    <cfRule type="expression" dxfId="152" priority="68" stopIfTrue="1">
      <formula>LEN(O50)&gt;0</formula>
    </cfRule>
  </conditionalFormatting>
  <conditionalFormatting sqref="P50">
    <cfRule type="expression" dxfId="151" priority="67">
      <formula>LEN(P50)&gt;0</formula>
    </cfRule>
  </conditionalFormatting>
  <conditionalFormatting sqref="Q50">
    <cfRule type="expression" dxfId="150" priority="66" stopIfTrue="1">
      <formula>LEN(Q50)&gt;0</formula>
    </cfRule>
  </conditionalFormatting>
  <conditionalFormatting sqref="R50">
    <cfRule type="expression" dxfId="149" priority="65" stopIfTrue="1">
      <formula>LEN(R50)&gt;0</formula>
    </cfRule>
  </conditionalFormatting>
  <conditionalFormatting sqref="S50">
    <cfRule type="expression" dxfId="148" priority="64" stopIfTrue="1">
      <formula>LEN(S50)&gt;0</formula>
    </cfRule>
  </conditionalFormatting>
  <conditionalFormatting sqref="U50">
    <cfRule type="expression" dxfId="147" priority="63" stopIfTrue="1">
      <formula>LEN(U50)&gt;0</formula>
    </cfRule>
  </conditionalFormatting>
  <conditionalFormatting sqref="V50">
    <cfRule type="expression" dxfId="146" priority="62" stopIfTrue="1">
      <formula>LEN(V50)&gt;0</formula>
    </cfRule>
  </conditionalFormatting>
  <conditionalFormatting sqref="W50">
    <cfRule type="expression" dxfId="145" priority="61" stopIfTrue="1">
      <formula>LEN(W50)&gt;0</formula>
    </cfRule>
  </conditionalFormatting>
  <conditionalFormatting sqref="X50">
    <cfRule type="expression" dxfId="144" priority="60" stopIfTrue="1">
      <formula>LEN(X50)&gt;0</formula>
    </cfRule>
  </conditionalFormatting>
  <conditionalFormatting sqref="Y50">
    <cfRule type="expression" dxfId="143" priority="59" stopIfTrue="1">
      <formula>LEN(Y50)&gt;0</formula>
    </cfRule>
  </conditionalFormatting>
  <conditionalFormatting sqref="Z50:Z52 Z54:Z84">
    <cfRule type="expression" dxfId="142" priority="58" stopIfTrue="1">
      <formula xml:space="preserve"> Z50 &lt;&gt; "Select"</formula>
    </cfRule>
  </conditionalFormatting>
  <conditionalFormatting sqref="AA50">
    <cfRule type="expression" dxfId="141" priority="57" stopIfTrue="1">
      <formula>LEN(AA50)&gt;0</formula>
    </cfRule>
  </conditionalFormatting>
  <conditionalFormatting sqref="AB50">
    <cfRule type="expression" dxfId="140" priority="56" stopIfTrue="1">
      <formula xml:space="preserve"> AB50 &lt;&gt; "Select"</formula>
    </cfRule>
  </conditionalFormatting>
  <conditionalFormatting sqref="AC50">
    <cfRule type="expression" dxfId="139" priority="55" stopIfTrue="1">
      <formula xml:space="preserve"> AC50 &lt;&gt; "Select"</formula>
    </cfRule>
  </conditionalFormatting>
  <conditionalFormatting sqref="B51:D52 F51:S52 U51:Y52 AA51:AC52 F54:S84 B54:D84 AA54:AC84 U54:Y84">
    <cfRule type="expression" dxfId="138" priority="54">
      <formula>LEN($E51)&gt;1</formula>
    </cfRule>
  </conditionalFormatting>
  <conditionalFormatting sqref="B51:B52 B54:B84">
    <cfRule type="expression" dxfId="137" priority="53" stopIfTrue="1">
      <formula xml:space="preserve"> B51 &lt;&gt; "Select"</formula>
    </cfRule>
  </conditionalFormatting>
  <conditionalFormatting sqref="C51:C52 C54:C84">
    <cfRule type="expression" dxfId="136" priority="52" stopIfTrue="1">
      <formula xml:space="preserve"> C51 &lt;&gt; "Select"</formula>
    </cfRule>
  </conditionalFormatting>
  <conditionalFormatting sqref="D51:D52 D54:D84">
    <cfRule type="expression" dxfId="135" priority="51" stopIfTrue="1">
      <formula>LEN(D51)&gt;0</formula>
    </cfRule>
  </conditionalFormatting>
  <conditionalFormatting sqref="F51:F52 F54:F84">
    <cfRule type="expression" dxfId="134" priority="50" stopIfTrue="1">
      <formula>LEN(F51)&gt;0</formula>
    </cfRule>
  </conditionalFormatting>
  <conditionalFormatting sqref="G51:G52 G54:G84">
    <cfRule type="expression" dxfId="133" priority="49" stopIfTrue="1">
      <formula>LEN(G51)&gt;0</formula>
    </cfRule>
  </conditionalFormatting>
  <conditionalFormatting sqref="H51:H52 H54:H84">
    <cfRule type="expression" dxfId="132" priority="48" stopIfTrue="1">
      <formula>LEN(H51)&gt;0</formula>
    </cfRule>
  </conditionalFormatting>
  <conditionalFormatting sqref="I51:I52 I54:I84">
    <cfRule type="expression" dxfId="131" priority="47" stopIfTrue="1">
      <formula>LEN(I51)&gt;0</formula>
    </cfRule>
  </conditionalFormatting>
  <conditionalFormatting sqref="J51:J52 J54:J84">
    <cfRule type="expression" dxfId="130" priority="46" stopIfTrue="1">
      <formula>LEN(J51)&gt;0</formula>
    </cfRule>
  </conditionalFormatting>
  <conditionalFormatting sqref="K51:K52 K54:K84">
    <cfRule type="expression" dxfId="129" priority="45" stopIfTrue="1">
      <formula>LEN(K51)&gt;0</formula>
    </cfRule>
  </conditionalFormatting>
  <conditionalFormatting sqref="L51:L52 L54:L84">
    <cfRule type="expression" dxfId="128" priority="44" stopIfTrue="1">
      <formula>LEN(L51)&gt;0</formula>
    </cfRule>
  </conditionalFormatting>
  <conditionalFormatting sqref="M51:M52 M54:M84">
    <cfRule type="expression" dxfId="127" priority="43" stopIfTrue="1">
      <formula>LEN(M51)&gt;0</formula>
    </cfRule>
  </conditionalFormatting>
  <conditionalFormatting sqref="N51:N52 N54:N84">
    <cfRule type="expression" dxfId="126" priority="42" stopIfTrue="1">
      <formula>LEN(N51)&gt;0</formula>
    </cfRule>
  </conditionalFormatting>
  <conditionalFormatting sqref="O51:O52 O54:O84">
    <cfRule type="expression" dxfId="125" priority="41" stopIfTrue="1">
      <formula>LEN(O51)&gt;0</formula>
    </cfRule>
  </conditionalFormatting>
  <conditionalFormatting sqref="P51:P52 P54:P84">
    <cfRule type="expression" dxfId="124" priority="40">
      <formula>LEN(P51)&gt;0</formula>
    </cfRule>
  </conditionalFormatting>
  <conditionalFormatting sqref="Q51:Q52 Q54:Q84">
    <cfRule type="expression" dxfId="123" priority="39" stopIfTrue="1">
      <formula>LEN(Q51)&gt;0</formula>
    </cfRule>
  </conditionalFormatting>
  <conditionalFormatting sqref="R51:R52 R54:R84">
    <cfRule type="expression" dxfId="122" priority="38" stopIfTrue="1">
      <formula>LEN(R51)&gt;0</formula>
    </cfRule>
  </conditionalFormatting>
  <conditionalFormatting sqref="S51:S52 S54:S84">
    <cfRule type="expression" dxfId="121" priority="37" stopIfTrue="1">
      <formula>LEN(S51)&gt;0</formula>
    </cfRule>
  </conditionalFormatting>
  <conditionalFormatting sqref="U51:U52 U54:U84">
    <cfRule type="expression" dxfId="120" priority="36" stopIfTrue="1">
      <formula>LEN(U51)&gt;0</formula>
    </cfRule>
  </conditionalFormatting>
  <conditionalFormatting sqref="V51:V52 V54:V84">
    <cfRule type="expression" dxfId="119" priority="35" stopIfTrue="1">
      <formula>LEN(V51)&gt;0</formula>
    </cfRule>
  </conditionalFormatting>
  <conditionalFormatting sqref="W51:W52 W54:W84">
    <cfRule type="expression" dxfId="118" priority="34" stopIfTrue="1">
      <formula>LEN(W51)&gt;0</formula>
    </cfRule>
  </conditionalFormatting>
  <conditionalFormatting sqref="X51:X52 X54:X84">
    <cfRule type="expression" dxfId="117" priority="33" stopIfTrue="1">
      <formula>LEN(X51)&gt;0</formula>
    </cfRule>
  </conditionalFormatting>
  <conditionalFormatting sqref="Y51:Y52 Y54:Y84">
    <cfRule type="expression" dxfId="116" priority="32" stopIfTrue="1">
      <formula>LEN(Y51)&gt;0</formula>
    </cfRule>
  </conditionalFormatting>
  <conditionalFormatting sqref="AA51:AA52 AA54:AA84">
    <cfRule type="expression" dxfId="115" priority="31" stopIfTrue="1">
      <formula>LEN(AA51)&gt;0</formula>
    </cfRule>
  </conditionalFormatting>
  <conditionalFormatting sqref="AB51:AB52 AB54:AB84">
    <cfRule type="expression" dxfId="114" priority="30" stopIfTrue="1">
      <formula xml:space="preserve"> AB51 &lt;&gt; "Select"</formula>
    </cfRule>
  </conditionalFormatting>
  <conditionalFormatting sqref="AC51:AC52 AC54:AC84">
    <cfRule type="expression" dxfId="113" priority="29" stopIfTrue="1">
      <formula xml:space="preserve"> AC51 &lt;&gt; "Select"</formula>
    </cfRule>
  </conditionalFormatting>
  <conditionalFormatting sqref="B53:D53 F53:S53">
    <cfRule type="expression" dxfId="112" priority="28">
      <formula>LEN($E53)&gt;0</formula>
    </cfRule>
  </conditionalFormatting>
  <conditionalFormatting sqref="B53">
    <cfRule type="expression" dxfId="111" priority="27" stopIfTrue="1">
      <formula xml:space="preserve"> B53 &lt;&gt; "Select"</formula>
    </cfRule>
  </conditionalFormatting>
  <conditionalFormatting sqref="C53">
    <cfRule type="expression" dxfId="110" priority="26" stopIfTrue="1">
      <formula xml:space="preserve"> C53 &lt;&gt; "Select"</formula>
    </cfRule>
  </conditionalFormatting>
  <conditionalFormatting sqref="D53">
    <cfRule type="expression" dxfId="109" priority="25" stopIfTrue="1">
      <formula>LEN(D53)&gt;0</formula>
    </cfRule>
  </conditionalFormatting>
  <conditionalFormatting sqref="F53">
    <cfRule type="expression" dxfId="108" priority="24" stopIfTrue="1">
      <formula>LEN(F53)&gt;0</formula>
    </cfRule>
  </conditionalFormatting>
  <conditionalFormatting sqref="G53">
    <cfRule type="expression" dxfId="107" priority="23" stopIfTrue="1">
      <formula>LEN(G53)&gt;0</formula>
    </cfRule>
  </conditionalFormatting>
  <conditionalFormatting sqref="H53">
    <cfRule type="expression" dxfId="106" priority="22" stopIfTrue="1">
      <formula>LEN(H53)&gt;0</formula>
    </cfRule>
  </conditionalFormatting>
  <conditionalFormatting sqref="I53">
    <cfRule type="expression" dxfId="105" priority="21" stopIfTrue="1">
      <formula>LEN(I53)&gt;0</formula>
    </cfRule>
  </conditionalFormatting>
  <conditionalFormatting sqref="J53">
    <cfRule type="expression" dxfId="104" priority="20" stopIfTrue="1">
      <formula>LEN(J53)&gt;0</formula>
    </cfRule>
  </conditionalFormatting>
  <conditionalFormatting sqref="K53">
    <cfRule type="expression" dxfId="103" priority="19" stopIfTrue="1">
      <formula>LEN(K53)&gt;0</formula>
    </cfRule>
  </conditionalFormatting>
  <conditionalFormatting sqref="L53">
    <cfRule type="expression" dxfId="102" priority="18" stopIfTrue="1">
      <formula>LEN(L53)&gt;0</formula>
    </cfRule>
  </conditionalFormatting>
  <conditionalFormatting sqref="M53">
    <cfRule type="expression" dxfId="101" priority="17" stopIfTrue="1">
      <formula>LEN(M53)&gt;0</formula>
    </cfRule>
  </conditionalFormatting>
  <conditionalFormatting sqref="N53">
    <cfRule type="expression" dxfId="100" priority="16" stopIfTrue="1">
      <formula>LEN(N53)&gt;0</formula>
    </cfRule>
  </conditionalFormatting>
  <conditionalFormatting sqref="O53">
    <cfRule type="expression" dxfId="99" priority="15" stopIfTrue="1">
      <formula>LEN(O53)&gt;0</formula>
    </cfRule>
  </conditionalFormatting>
  <conditionalFormatting sqref="P53">
    <cfRule type="expression" dxfId="98" priority="14">
      <formula>LEN(P53)&gt;0</formula>
    </cfRule>
  </conditionalFormatting>
  <conditionalFormatting sqref="Q53">
    <cfRule type="expression" dxfId="97" priority="13" stopIfTrue="1">
      <formula>LEN(Q53)&gt;0</formula>
    </cfRule>
  </conditionalFormatting>
  <conditionalFormatting sqref="R53">
    <cfRule type="expression" dxfId="96" priority="12" stopIfTrue="1">
      <formula>LEN(R53)&gt;0</formula>
    </cfRule>
  </conditionalFormatting>
  <conditionalFormatting sqref="S53">
    <cfRule type="expression" dxfId="95" priority="11" stopIfTrue="1">
      <formula>LEN(S53)&gt;0</formula>
    </cfRule>
  </conditionalFormatting>
  <conditionalFormatting sqref="U53:AC53">
    <cfRule type="expression" dxfId="94" priority="10">
      <formula>LEN($E53)&gt;0</formula>
    </cfRule>
  </conditionalFormatting>
  <conditionalFormatting sqref="U53">
    <cfRule type="expression" dxfId="93" priority="9" stopIfTrue="1">
      <formula>LEN(U53)&gt;0</formula>
    </cfRule>
  </conditionalFormatting>
  <conditionalFormatting sqref="V53">
    <cfRule type="expression" dxfId="92" priority="8" stopIfTrue="1">
      <formula>LEN(V53)&gt;0</formula>
    </cfRule>
  </conditionalFormatting>
  <conditionalFormatting sqref="W53">
    <cfRule type="expression" dxfId="91" priority="7" stopIfTrue="1">
      <formula>LEN(W53)&gt;0</formula>
    </cfRule>
  </conditionalFormatting>
  <conditionalFormatting sqref="X53">
    <cfRule type="expression" dxfId="90" priority="6" stopIfTrue="1">
      <formula>LEN(X53)&gt;0</formula>
    </cfRule>
  </conditionalFormatting>
  <conditionalFormatting sqref="Y53">
    <cfRule type="expression" dxfId="89" priority="5" stopIfTrue="1">
      <formula>LEN(Y53)&gt;0</formula>
    </cfRule>
  </conditionalFormatting>
  <conditionalFormatting sqref="Z53">
    <cfRule type="expression" dxfId="88" priority="4" stopIfTrue="1">
      <formula xml:space="preserve"> Z53 &lt;&gt; "Select"</formula>
    </cfRule>
  </conditionalFormatting>
  <conditionalFormatting sqref="AA53">
    <cfRule type="expression" dxfId="87" priority="3" stopIfTrue="1">
      <formula>LEN(AA53)&gt;0</formula>
    </cfRule>
  </conditionalFormatting>
  <conditionalFormatting sqref="AB53">
    <cfRule type="expression" dxfId="86" priority="2" stopIfTrue="1">
      <formula xml:space="preserve"> AB53 &lt;&gt; "Select"</formula>
    </cfRule>
  </conditionalFormatting>
  <conditionalFormatting sqref="AC53">
    <cfRule type="expression" dxfId="85" priority="1" stopIfTrue="1">
      <formula xml:space="preserve"> AC53 &lt;&gt; "Select"</formula>
    </cfRule>
  </conditionalFormatting>
  <dataValidations count="7">
    <dataValidation type="list" allowBlank="1" showInputMessage="1" showErrorMessage="1" sqref="B8:B42 B50:B84" xr:uid="{471EB334-0F7C-4FEE-85F2-AD0F06CB8074}">
      <formula1>$A$1:$A$5</formula1>
    </dataValidation>
    <dataValidation type="list" allowBlank="1" showInputMessage="1" showErrorMessage="1" sqref="C8:C42 C50:C84" xr:uid="{AB3CF72E-6FB5-4BDB-A0A4-D77211555FE1}">
      <formula1>$A$6:$A$10</formula1>
    </dataValidation>
    <dataValidation type="textLength" allowBlank="1" showInputMessage="1" showErrorMessage="1" errorTitle="Enter in UPC format!" error="Do not include the check digit._x000a_Do not hyphenate." sqref="E8:E42 E50:E84" xr:uid="{25E7A794-03B0-48DE-8DDF-0016832997F1}">
      <formula1>6</formula1>
      <formula2>12</formula2>
    </dataValidation>
    <dataValidation type="textLength" allowBlank="1" showInputMessage="1" showErrorMessage="1" errorTitle="Enter in UPC format!" error="Do not include the check digit._x000a_Giant Eagle does not use GTIN._x000a_Do not hyphenate." sqref="F8:F42 F50:F72 F74:F84 F73" xr:uid="{9D7C8372-B92A-467E-A133-85A7CDFE5A9A}">
      <formula1>6</formula1>
      <formula2>12</formula2>
    </dataValidation>
    <dataValidation type="textLength" operator="lessThanOrEqual" allowBlank="1" showInputMessage="1" showErrorMessage="1" errorTitle="Too many characters" error="Please limit descriptions to 30 characters." sqref="G40:G41 G8:G20 G21 G22:G39 G42 G50:G62 G63 G64:G78 G80:G84 G79" xr:uid="{99011132-08DC-4D8A-ADA7-1F9A54758F1C}">
      <formula1>30</formula1>
    </dataValidation>
    <dataValidation type="list" allowBlank="1" showInputMessage="1" showErrorMessage="1" sqref="AB8:AC42 AB50:AC84" xr:uid="{0AC772EA-E712-47A4-B046-6663F5BA7C48}">
      <formula1>$A$15:$A$17</formula1>
    </dataValidation>
    <dataValidation type="list" allowBlank="1" showInputMessage="1" showErrorMessage="1" sqref="Z8:Z42 Z50:Z84" xr:uid="{AE30E755-7197-4F09-9618-881A985119A7}">
      <formula1>$A$11:$A$14</formula1>
    </dataValidation>
  </dataValidations>
  <pageMargins left="0.25" right="0.25" top="0.5" bottom="0.5" header="0.3" footer="0.3"/>
  <pageSetup paperSize="3" scale="81" fitToHeight="2" orientation="landscape" r:id="rId1"/>
  <headerFooter>
    <oddHeader>&amp;RPage &amp;P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48812-2CD4-48FA-9380-CEB2636F068D}">
  <dimension ref="A1:L426"/>
  <sheetViews>
    <sheetView showGridLines="0" showRowColHeaders="0" showRuler="0" showWhiteSpace="0" view="pageLayout" topLeftCell="B1" zoomScaleNormal="100" workbookViewId="0">
      <selection activeCell="J7" sqref="J7:L7"/>
    </sheetView>
  </sheetViews>
  <sheetFormatPr defaultRowHeight="15" x14ac:dyDescent="0.25"/>
  <cols>
    <col min="1" max="1" width="0" hidden="1" customWidth="1"/>
    <col min="10" max="12" width="9.140625" customWidth="1"/>
  </cols>
  <sheetData>
    <row r="1" spans="1:12" ht="18.75" x14ac:dyDescent="0.3">
      <c r="A1" s="264"/>
      <c r="B1" s="376" t="s">
        <v>160</v>
      </c>
      <c r="C1" s="376"/>
      <c r="D1" s="376"/>
      <c r="E1" s="376"/>
      <c r="F1" s="376"/>
      <c r="G1" s="376"/>
      <c r="H1" s="376"/>
      <c r="I1" s="376"/>
      <c r="J1" s="376"/>
      <c r="K1" s="376"/>
      <c r="L1" s="376"/>
    </row>
    <row r="2" spans="1:12" ht="9" customHeight="1" x14ac:dyDescent="0.25">
      <c r="D2" s="253"/>
    </row>
    <row r="3" spans="1:12" ht="18" customHeight="1" x14ac:dyDescent="0.25">
      <c r="A3" s="216"/>
      <c r="D3" s="342" t="s">
        <v>157</v>
      </c>
      <c r="E3" s="342"/>
      <c r="F3" s="342"/>
      <c r="G3" s="342"/>
      <c r="H3" s="342"/>
      <c r="I3" s="342"/>
      <c r="J3" s="342"/>
      <c r="K3" s="342"/>
      <c r="L3" s="216"/>
    </row>
    <row r="4" spans="1:12" ht="18" customHeight="1" x14ac:dyDescent="0.25">
      <c r="A4" s="216"/>
      <c r="D4" s="342"/>
      <c r="E4" s="342"/>
      <c r="F4" s="342"/>
      <c r="G4" s="342"/>
      <c r="H4" s="342"/>
      <c r="I4" s="342"/>
      <c r="J4" s="342"/>
      <c r="K4" s="342"/>
      <c r="L4" s="216"/>
    </row>
    <row r="5" spans="1:12" ht="18" customHeight="1" thickBot="1" x14ac:dyDescent="0.3"/>
    <row r="6" spans="1:12" ht="18" customHeight="1" x14ac:dyDescent="0.25">
      <c r="B6" s="363" t="s">
        <v>0</v>
      </c>
      <c r="C6" s="364"/>
      <c r="D6" s="251" t="s">
        <v>3</v>
      </c>
      <c r="E6" s="252" t="s">
        <v>4</v>
      </c>
      <c r="F6" s="343"/>
      <c r="G6" s="344"/>
      <c r="H6" s="344"/>
      <c r="I6" s="345"/>
      <c r="J6" s="355" t="s">
        <v>158</v>
      </c>
      <c r="K6" s="356"/>
      <c r="L6" s="357"/>
    </row>
    <row r="7" spans="1:12" ht="18" customHeight="1" x14ac:dyDescent="0.25">
      <c r="A7">
        <v>8</v>
      </c>
      <c r="B7" s="371" t="str">
        <f>IF(LEN(Vendor!E8)&lt;1,"",Vendor!E8)</f>
        <v/>
      </c>
      <c r="C7" s="372"/>
      <c r="D7" s="259" t="str">
        <f>IF(LEN(Vendor!J8)&lt;1,"",Vendor!J8)</f>
        <v/>
      </c>
      <c r="E7" s="260" t="str">
        <f>IF(LEN(Vendor!K8)&lt;1,"",Vendor!K8)</f>
        <v/>
      </c>
      <c r="F7" s="346"/>
      <c r="G7" s="347"/>
      <c r="H7" s="347"/>
      <c r="I7" s="348"/>
      <c r="J7" s="336"/>
      <c r="K7" s="337"/>
      <c r="L7" s="338"/>
    </row>
    <row r="8" spans="1:12" ht="7.5" customHeight="1" x14ac:dyDescent="0.25">
      <c r="B8" s="352"/>
      <c r="C8" s="353"/>
      <c r="D8" s="353"/>
      <c r="E8" s="354"/>
      <c r="F8" s="346"/>
      <c r="G8" s="347"/>
      <c r="H8" s="347"/>
      <c r="I8" s="348"/>
      <c r="J8" s="339"/>
      <c r="K8" s="340"/>
      <c r="L8" s="341"/>
    </row>
    <row r="9" spans="1:12" ht="18" customHeight="1" x14ac:dyDescent="0.25">
      <c r="B9" s="365" t="s">
        <v>2</v>
      </c>
      <c r="C9" s="366"/>
      <c r="D9" s="366"/>
      <c r="E9" s="367"/>
      <c r="F9" s="346"/>
      <c r="G9" s="347"/>
      <c r="H9" s="347"/>
      <c r="I9" s="348"/>
      <c r="J9" s="358" t="s">
        <v>159</v>
      </c>
      <c r="K9" s="312"/>
      <c r="L9" s="359"/>
    </row>
    <row r="10" spans="1:12" ht="18" customHeight="1" thickBot="1" x14ac:dyDescent="0.3">
      <c r="B10" s="368" t="str">
        <f>IF(LEN(Vendor!G8)&lt;1,"",Vendor!G8)</f>
        <v/>
      </c>
      <c r="C10" s="369"/>
      <c r="D10" s="369"/>
      <c r="E10" s="370"/>
      <c r="F10" s="349"/>
      <c r="G10" s="350"/>
      <c r="H10" s="350"/>
      <c r="I10" s="351"/>
      <c r="J10" s="360"/>
      <c r="K10" s="361"/>
      <c r="L10" s="362"/>
    </row>
    <row r="11" spans="1:12" ht="12.75" customHeight="1" thickBot="1" x14ac:dyDescent="0.3">
      <c r="B11" s="261"/>
      <c r="C11" s="261"/>
      <c r="D11" s="261"/>
      <c r="E11" s="261"/>
      <c r="F11" s="261"/>
      <c r="G11" s="261"/>
      <c r="H11" s="261"/>
      <c r="I11" s="261"/>
    </row>
    <row r="12" spans="1:12" ht="18" customHeight="1" x14ac:dyDescent="0.25">
      <c r="B12" s="363" t="s">
        <v>0</v>
      </c>
      <c r="C12" s="364"/>
      <c r="D12" s="251" t="s">
        <v>3</v>
      </c>
      <c r="E12" s="252" t="s">
        <v>4</v>
      </c>
      <c r="F12" s="343"/>
      <c r="G12" s="344"/>
      <c r="H12" s="344"/>
      <c r="I12" s="373"/>
      <c r="J12" s="355" t="s">
        <v>158</v>
      </c>
      <c r="K12" s="356"/>
      <c r="L12" s="357"/>
    </row>
    <row r="13" spans="1:12" ht="18" customHeight="1" x14ac:dyDescent="0.25">
      <c r="A13">
        <f ca="1">OFFSET(A13,-6,0)+1</f>
        <v>9</v>
      </c>
      <c r="B13" s="371" t="str">
        <f ca="1">IF(LEN(INDIRECT("Vendor!E"&amp;A13))&lt;1,"",INDIRECT("Vendor!E"&amp;A13))</f>
        <v/>
      </c>
      <c r="C13" s="372"/>
      <c r="D13" s="259" t="str">
        <f ca="1">IF(LEN(INDIRECT("Vendor!J"&amp;A13))&lt;1,"",INDIRECT("Vendor!J"&amp;A13))</f>
        <v/>
      </c>
      <c r="E13" s="260" t="str">
        <f ca="1">IF(LEN(INDIRECT("Vendor!k"&amp;A13))&lt;1,"",INDIRECT("Vendor!k"&amp;A13))</f>
        <v/>
      </c>
      <c r="F13" s="346"/>
      <c r="G13" s="347"/>
      <c r="H13" s="347"/>
      <c r="I13" s="374"/>
      <c r="J13" s="336"/>
      <c r="K13" s="337"/>
      <c r="L13" s="338"/>
    </row>
    <row r="14" spans="1:12" ht="7.5" customHeight="1" x14ac:dyDescent="0.25">
      <c r="B14" s="352"/>
      <c r="C14" s="353"/>
      <c r="D14" s="353"/>
      <c r="E14" s="354"/>
      <c r="F14" s="346"/>
      <c r="G14" s="347"/>
      <c r="H14" s="347"/>
      <c r="I14" s="374"/>
      <c r="J14" s="339"/>
      <c r="K14" s="340"/>
      <c r="L14" s="341"/>
    </row>
    <row r="15" spans="1:12" ht="18" customHeight="1" x14ac:dyDescent="0.25">
      <c r="B15" s="365" t="s">
        <v>2</v>
      </c>
      <c r="C15" s="366"/>
      <c r="D15" s="366"/>
      <c r="E15" s="367"/>
      <c r="F15" s="346"/>
      <c r="G15" s="347"/>
      <c r="H15" s="347"/>
      <c r="I15" s="374"/>
      <c r="J15" s="358" t="s">
        <v>159</v>
      </c>
      <c r="K15" s="312"/>
      <c r="L15" s="359"/>
    </row>
    <row r="16" spans="1:12" ht="18" customHeight="1" thickBot="1" x14ac:dyDescent="0.3">
      <c r="B16" s="368" t="str">
        <f ca="1">IF(LEN(INDIRECT("Vendor!g"&amp;A13))&lt;1,"",INDIRECT("Vendor!g"&amp;A13))</f>
        <v/>
      </c>
      <c r="C16" s="369"/>
      <c r="D16" s="369"/>
      <c r="E16" s="370"/>
      <c r="F16" s="349"/>
      <c r="G16" s="350"/>
      <c r="H16" s="350"/>
      <c r="I16" s="375"/>
      <c r="J16" s="360"/>
      <c r="K16" s="361"/>
      <c r="L16" s="362"/>
    </row>
    <row r="17" spans="1:12" ht="12.75" customHeight="1" thickBot="1" x14ac:dyDescent="0.3">
      <c r="B17" s="261"/>
      <c r="C17" s="261"/>
      <c r="D17" s="261"/>
      <c r="E17" s="261"/>
      <c r="F17" s="261"/>
      <c r="G17" s="261"/>
      <c r="H17" s="261"/>
      <c r="I17" s="261"/>
    </row>
    <row r="18" spans="1:12" ht="18" customHeight="1" x14ac:dyDescent="0.25">
      <c r="B18" s="363" t="s">
        <v>0</v>
      </c>
      <c r="C18" s="364"/>
      <c r="D18" s="251" t="s">
        <v>3</v>
      </c>
      <c r="E18" s="252" t="s">
        <v>4</v>
      </c>
      <c r="F18" s="343"/>
      <c r="G18" s="344"/>
      <c r="H18" s="344"/>
      <c r="I18" s="373"/>
      <c r="J18" s="355" t="s">
        <v>158</v>
      </c>
      <c r="K18" s="356"/>
      <c r="L18" s="357"/>
    </row>
    <row r="19" spans="1:12" ht="18" customHeight="1" x14ac:dyDescent="0.25">
      <c r="A19">
        <f ca="1">OFFSET(A19,-6,0)+1</f>
        <v>10</v>
      </c>
      <c r="B19" s="371" t="str">
        <f ca="1">IF(LEN(INDIRECT("Vendor!E"&amp;A19))&lt;1,"",INDIRECT("Vendor!E"&amp;A19))</f>
        <v/>
      </c>
      <c r="C19" s="372"/>
      <c r="D19" s="259" t="str">
        <f ca="1">IF(LEN(INDIRECT("Vendor!J"&amp;A19))&lt;1,"",INDIRECT("Vendor!J"&amp;A19))</f>
        <v/>
      </c>
      <c r="E19" s="260" t="str">
        <f ca="1">IF(LEN(INDIRECT("Vendor!k"&amp;A19))&lt;1,"",INDIRECT("Vendor!k"&amp;A19))</f>
        <v/>
      </c>
      <c r="F19" s="346"/>
      <c r="G19" s="347"/>
      <c r="H19" s="347"/>
      <c r="I19" s="374"/>
      <c r="J19" s="336"/>
      <c r="K19" s="337"/>
      <c r="L19" s="338"/>
    </row>
    <row r="20" spans="1:12" ht="7.5" customHeight="1" x14ac:dyDescent="0.25">
      <c r="B20" s="352"/>
      <c r="C20" s="353"/>
      <c r="D20" s="353"/>
      <c r="E20" s="354"/>
      <c r="F20" s="346"/>
      <c r="G20" s="347"/>
      <c r="H20" s="347"/>
      <c r="I20" s="374"/>
      <c r="J20" s="339"/>
      <c r="K20" s="340"/>
      <c r="L20" s="341"/>
    </row>
    <row r="21" spans="1:12" ht="18" customHeight="1" x14ac:dyDescent="0.25">
      <c r="B21" s="365" t="s">
        <v>2</v>
      </c>
      <c r="C21" s="366"/>
      <c r="D21" s="366"/>
      <c r="E21" s="367"/>
      <c r="F21" s="346"/>
      <c r="G21" s="347"/>
      <c r="H21" s="347"/>
      <c r="I21" s="374"/>
      <c r="J21" s="358" t="s">
        <v>159</v>
      </c>
      <c r="K21" s="312"/>
      <c r="L21" s="359"/>
    </row>
    <row r="22" spans="1:12" ht="18" customHeight="1" thickBot="1" x14ac:dyDescent="0.3">
      <c r="B22" s="368" t="str">
        <f ca="1">IF(LEN(INDIRECT("Vendor!g"&amp;A19))&lt;1,"",INDIRECT("Vendor!g"&amp;A19))</f>
        <v/>
      </c>
      <c r="C22" s="369"/>
      <c r="D22" s="369"/>
      <c r="E22" s="370"/>
      <c r="F22" s="349"/>
      <c r="G22" s="350"/>
      <c r="H22" s="350"/>
      <c r="I22" s="375"/>
      <c r="J22" s="360"/>
      <c r="K22" s="361"/>
      <c r="L22" s="362"/>
    </row>
    <row r="23" spans="1:12" ht="12.75" customHeight="1" thickBot="1" x14ac:dyDescent="0.3">
      <c r="B23" s="261"/>
      <c r="C23" s="261"/>
      <c r="D23" s="261"/>
      <c r="E23" s="261"/>
      <c r="F23" s="261"/>
      <c r="G23" s="261"/>
      <c r="H23" s="261"/>
      <c r="I23" s="261"/>
    </row>
    <row r="24" spans="1:12" ht="18" customHeight="1" x14ac:dyDescent="0.25">
      <c r="B24" s="363" t="s">
        <v>0</v>
      </c>
      <c r="C24" s="364"/>
      <c r="D24" s="251" t="s">
        <v>3</v>
      </c>
      <c r="E24" s="252" t="s">
        <v>4</v>
      </c>
      <c r="F24" s="343"/>
      <c r="G24" s="344"/>
      <c r="H24" s="344"/>
      <c r="I24" s="373"/>
      <c r="J24" s="355" t="s">
        <v>158</v>
      </c>
      <c r="K24" s="356"/>
      <c r="L24" s="357"/>
    </row>
    <row r="25" spans="1:12" ht="18" customHeight="1" x14ac:dyDescent="0.25">
      <c r="A25">
        <f ca="1">OFFSET(A25,-6,0)+1</f>
        <v>11</v>
      </c>
      <c r="B25" s="371" t="str">
        <f ca="1">IF(LEN(INDIRECT("Vendor!E"&amp;A25))&lt;1,"",INDIRECT("Vendor!E"&amp;A25))</f>
        <v/>
      </c>
      <c r="C25" s="372"/>
      <c r="D25" s="259" t="str">
        <f ca="1">IF(LEN(INDIRECT("Vendor!J"&amp;A25))&lt;1,"",INDIRECT("Vendor!J"&amp;A25))</f>
        <v/>
      </c>
      <c r="E25" s="260" t="str">
        <f ca="1">IF(LEN(INDIRECT("Vendor!k"&amp;A25))&lt;1,"",INDIRECT("Vendor!k"&amp;A25))</f>
        <v/>
      </c>
      <c r="F25" s="346"/>
      <c r="G25" s="347"/>
      <c r="H25" s="347"/>
      <c r="I25" s="374"/>
      <c r="J25" s="336"/>
      <c r="K25" s="337"/>
      <c r="L25" s="338"/>
    </row>
    <row r="26" spans="1:12" ht="7.5" customHeight="1" x14ac:dyDescent="0.25">
      <c r="B26" s="352"/>
      <c r="C26" s="353"/>
      <c r="D26" s="353"/>
      <c r="E26" s="354"/>
      <c r="F26" s="346"/>
      <c r="G26" s="347"/>
      <c r="H26" s="347"/>
      <c r="I26" s="374"/>
      <c r="J26" s="339"/>
      <c r="K26" s="340"/>
      <c r="L26" s="341"/>
    </row>
    <row r="27" spans="1:12" ht="18" customHeight="1" x14ac:dyDescent="0.25">
      <c r="B27" s="365" t="s">
        <v>2</v>
      </c>
      <c r="C27" s="366"/>
      <c r="D27" s="366"/>
      <c r="E27" s="367"/>
      <c r="F27" s="346"/>
      <c r="G27" s="347"/>
      <c r="H27" s="347"/>
      <c r="I27" s="374"/>
      <c r="J27" s="358" t="s">
        <v>159</v>
      </c>
      <c r="K27" s="312"/>
      <c r="L27" s="359"/>
    </row>
    <row r="28" spans="1:12" ht="18" customHeight="1" thickBot="1" x14ac:dyDescent="0.3">
      <c r="B28" s="368" t="str">
        <f ca="1">IF(LEN(INDIRECT("Vendor!g"&amp;A25))&lt;1,"",INDIRECT("Vendor!g"&amp;A25))</f>
        <v/>
      </c>
      <c r="C28" s="369"/>
      <c r="D28" s="369"/>
      <c r="E28" s="370"/>
      <c r="F28" s="349"/>
      <c r="G28" s="350"/>
      <c r="H28" s="350"/>
      <c r="I28" s="375"/>
      <c r="J28" s="360"/>
      <c r="K28" s="361"/>
      <c r="L28" s="362"/>
    </row>
    <row r="29" spans="1:12" ht="12.75" customHeight="1" thickBot="1" x14ac:dyDescent="0.3">
      <c r="B29" s="261"/>
      <c r="C29" s="261"/>
      <c r="D29" s="261"/>
      <c r="E29" s="261"/>
      <c r="F29" s="261"/>
      <c r="G29" s="261"/>
      <c r="H29" s="261"/>
      <c r="I29" s="261"/>
    </row>
    <row r="30" spans="1:12" ht="18" customHeight="1" x14ac:dyDescent="0.25">
      <c r="B30" s="363" t="s">
        <v>0</v>
      </c>
      <c r="C30" s="364"/>
      <c r="D30" s="251" t="s">
        <v>3</v>
      </c>
      <c r="E30" s="252" t="s">
        <v>4</v>
      </c>
      <c r="F30" s="343"/>
      <c r="G30" s="344"/>
      <c r="H30" s="344"/>
      <c r="I30" s="373"/>
      <c r="J30" s="355" t="s">
        <v>158</v>
      </c>
      <c r="K30" s="356"/>
      <c r="L30" s="357"/>
    </row>
    <row r="31" spans="1:12" ht="18" customHeight="1" x14ac:dyDescent="0.25">
      <c r="A31">
        <f ca="1">OFFSET(A31,-6,0)+1</f>
        <v>12</v>
      </c>
      <c r="B31" s="371" t="str">
        <f ca="1">IF(LEN(INDIRECT("Vendor!E"&amp;A31))&lt;1,"",INDIRECT("Vendor!E"&amp;A31))</f>
        <v/>
      </c>
      <c r="C31" s="372"/>
      <c r="D31" s="259" t="str">
        <f ca="1">IF(LEN(INDIRECT("Vendor!J"&amp;A31))&lt;1,"",INDIRECT("Vendor!J"&amp;A31))</f>
        <v/>
      </c>
      <c r="E31" s="260" t="str">
        <f ca="1">IF(LEN(INDIRECT("Vendor!k"&amp;A31))&lt;1,"",INDIRECT("Vendor!k"&amp;A31))</f>
        <v/>
      </c>
      <c r="F31" s="346"/>
      <c r="G31" s="347"/>
      <c r="H31" s="347"/>
      <c r="I31" s="374"/>
      <c r="J31" s="336"/>
      <c r="K31" s="337"/>
      <c r="L31" s="338"/>
    </row>
    <row r="32" spans="1:12" ht="7.5" customHeight="1" x14ac:dyDescent="0.25">
      <c r="B32" s="352"/>
      <c r="C32" s="353"/>
      <c r="D32" s="353"/>
      <c r="E32" s="354"/>
      <c r="F32" s="346"/>
      <c r="G32" s="347"/>
      <c r="H32" s="347"/>
      <c r="I32" s="374"/>
      <c r="J32" s="339"/>
      <c r="K32" s="340"/>
      <c r="L32" s="341"/>
    </row>
    <row r="33" spans="1:12" ht="18" customHeight="1" x14ac:dyDescent="0.25">
      <c r="B33" s="365" t="s">
        <v>2</v>
      </c>
      <c r="C33" s="366"/>
      <c r="D33" s="366"/>
      <c r="E33" s="367"/>
      <c r="F33" s="346"/>
      <c r="G33" s="347"/>
      <c r="H33" s="347"/>
      <c r="I33" s="374"/>
      <c r="J33" s="358" t="s">
        <v>159</v>
      </c>
      <c r="K33" s="312"/>
      <c r="L33" s="359"/>
    </row>
    <row r="34" spans="1:12" ht="18" customHeight="1" thickBot="1" x14ac:dyDescent="0.3">
      <c r="B34" s="368" t="str">
        <f ca="1">IF(LEN(INDIRECT("Vendor!g"&amp;A31))&lt;1,"",INDIRECT("Vendor!g"&amp;A31))</f>
        <v/>
      </c>
      <c r="C34" s="369"/>
      <c r="D34" s="369"/>
      <c r="E34" s="370"/>
      <c r="F34" s="349"/>
      <c r="G34" s="350"/>
      <c r="H34" s="350"/>
      <c r="I34" s="375"/>
      <c r="J34" s="360"/>
      <c r="K34" s="361"/>
      <c r="L34" s="362"/>
    </row>
    <row r="35" spans="1:12" ht="12.75" customHeight="1" thickBot="1" x14ac:dyDescent="0.3">
      <c r="B35" s="261"/>
      <c r="C35" s="261"/>
      <c r="D35" s="261"/>
      <c r="E35" s="261"/>
      <c r="F35" s="261"/>
      <c r="G35" s="261"/>
      <c r="H35" s="261"/>
      <c r="I35" s="261"/>
    </row>
    <row r="36" spans="1:12" ht="18" customHeight="1" x14ac:dyDescent="0.25">
      <c r="B36" s="363" t="s">
        <v>0</v>
      </c>
      <c r="C36" s="364"/>
      <c r="D36" s="251" t="s">
        <v>3</v>
      </c>
      <c r="E36" s="252" t="s">
        <v>4</v>
      </c>
      <c r="F36" s="343"/>
      <c r="G36" s="344"/>
      <c r="H36" s="344"/>
      <c r="I36" s="373"/>
      <c r="J36" s="355" t="s">
        <v>158</v>
      </c>
      <c r="K36" s="356"/>
      <c r="L36" s="357"/>
    </row>
    <row r="37" spans="1:12" ht="18" customHeight="1" x14ac:dyDescent="0.25">
      <c r="A37">
        <f ca="1">OFFSET(A37,-6,0)+1</f>
        <v>13</v>
      </c>
      <c r="B37" s="371" t="str">
        <f ca="1">IF(LEN(INDIRECT("Vendor!E"&amp;A37))&lt;1,"",INDIRECT("Vendor!E"&amp;A37))</f>
        <v/>
      </c>
      <c r="C37" s="372"/>
      <c r="D37" s="259" t="str">
        <f ca="1">IF(LEN(INDIRECT("Vendor!J"&amp;A37))&lt;1,"",INDIRECT("Vendor!J"&amp;A37))</f>
        <v/>
      </c>
      <c r="E37" s="260" t="str">
        <f ca="1">IF(LEN(INDIRECT("Vendor!k"&amp;A37))&lt;1,"",INDIRECT("Vendor!k"&amp;A37))</f>
        <v/>
      </c>
      <c r="F37" s="346"/>
      <c r="G37" s="347"/>
      <c r="H37" s="347"/>
      <c r="I37" s="374"/>
      <c r="J37" s="336"/>
      <c r="K37" s="337"/>
      <c r="L37" s="338"/>
    </row>
    <row r="38" spans="1:12" ht="7.5" customHeight="1" x14ac:dyDescent="0.25">
      <c r="B38" s="352"/>
      <c r="C38" s="353"/>
      <c r="D38" s="353"/>
      <c r="E38" s="354"/>
      <c r="F38" s="346"/>
      <c r="G38" s="347"/>
      <c r="H38" s="347"/>
      <c r="I38" s="374"/>
      <c r="J38" s="339"/>
      <c r="K38" s="340"/>
      <c r="L38" s="341"/>
    </row>
    <row r="39" spans="1:12" ht="18" customHeight="1" x14ac:dyDescent="0.25">
      <c r="B39" s="365" t="s">
        <v>2</v>
      </c>
      <c r="C39" s="366"/>
      <c r="D39" s="366"/>
      <c r="E39" s="367"/>
      <c r="F39" s="346"/>
      <c r="G39" s="347"/>
      <c r="H39" s="347"/>
      <c r="I39" s="374"/>
      <c r="J39" s="358" t="s">
        <v>159</v>
      </c>
      <c r="K39" s="312"/>
      <c r="L39" s="359"/>
    </row>
    <row r="40" spans="1:12" ht="18" customHeight="1" thickBot="1" x14ac:dyDescent="0.3">
      <c r="B40" s="368" t="str">
        <f ca="1">IF(LEN(INDIRECT("Vendor!g"&amp;A37))&lt;1,"",INDIRECT("Vendor!g"&amp;A37))</f>
        <v/>
      </c>
      <c r="C40" s="369"/>
      <c r="D40" s="369"/>
      <c r="E40" s="370"/>
      <c r="F40" s="349"/>
      <c r="G40" s="350"/>
      <c r="H40" s="350"/>
      <c r="I40" s="375"/>
      <c r="J40" s="360"/>
      <c r="K40" s="361"/>
      <c r="L40" s="362"/>
    </row>
    <row r="41" spans="1:12" ht="12.75" customHeight="1" thickBot="1" x14ac:dyDescent="0.3">
      <c r="B41" s="261"/>
      <c r="C41" s="261"/>
      <c r="D41" s="261"/>
      <c r="E41" s="261"/>
      <c r="F41" s="261"/>
      <c r="G41" s="261"/>
      <c r="H41" s="261"/>
      <c r="I41" s="261"/>
    </row>
    <row r="42" spans="1:12" ht="18" customHeight="1" x14ac:dyDescent="0.25">
      <c r="B42" s="363" t="s">
        <v>0</v>
      </c>
      <c r="C42" s="364"/>
      <c r="D42" s="251" t="s">
        <v>3</v>
      </c>
      <c r="E42" s="252" t="s">
        <v>4</v>
      </c>
      <c r="F42" s="343"/>
      <c r="G42" s="344"/>
      <c r="H42" s="344"/>
      <c r="I42" s="373"/>
      <c r="J42" s="355" t="s">
        <v>158</v>
      </c>
      <c r="K42" s="356"/>
      <c r="L42" s="357"/>
    </row>
    <row r="43" spans="1:12" ht="18" customHeight="1" x14ac:dyDescent="0.25">
      <c r="A43">
        <f ca="1">OFFSET(A43,-6,0)+1</f>
        <v>14</v>
      </c>
      <c r="B43" s="371" t="str">
        <f ca="1">IF(LEN(INDIRECT("Vendor!E"&amp;A43))&lt;1,"",INDIRECT("Vendor!E"&amp;A43))</f>
        <v/>
      </c>
      <c r="C43" s="372"/>
      <c r="D43" s="259" t="str">
        <f ca="1">IF(LEN(INDIRECT("Vendor!J"&amp;A43))&lt;1,"",INDIRECT("Vendor!J"&amp;A43))</f>
        <v/>
      </c>
      <c r="E43" s="260" t="str">
        <f ca="1">IF(LEN(INDIRECT("Vendor!k"&amp;A43))&lt;1,"",INDIRECT("Vendor!k"&amp;A43))</f>
        <v/>
      </c>
      <c r="F43" s="346"/>
      <c r="G43" s="347"/>
      <c r="H43" s="347"/>
      <c r="I43" s="374"/>
      <c r="J43" s="336"/>
      <c r="K43" s="337"/>
      <c r="L43" s="338"/>
    </row>
    <row r="44" spans="1:12" ht="7.5" customHeight="1" x14ac:dyDescent="0.25">
      <c r="B44" s="352"/>
      <c r="C44" s="353"/>
      <c r="D44" s="353"/>
      <c r="E44" s="354"/>
      <c r="F44" s="346"/>
      <c r="G44" s="347"/>
      <c r="H44" s="347"/>
      <c r="I44" s="374"/>
      <c r="J44" s="339"/>
      <c r="K44" s="340"/>
      <c r="L44" s="341"/>
    </row>
    <row r="45" spans="1:12" ht="18" customHeight="1" x14ac:dyDescent="0.25">
      <c r="B45" s="365" t="s">
        <v>2</v>
      </c>
      <c r="C45" s="366"/>
      <c r="D45" s="366"/>
      <c r="E45" s="367"/>
      <c r="F45" s="346"/>
      <c r="G45" s="347"/>
      <c r="H45" s="347"/>
      <c r="I45" s="374"/>
      <c r="J45" s="358" t="s">
        <v>159</v>
      </c>
      <c r="K45" s="312"/>
      <c r="L45" s="359"/>
    </row>
    <row r="46" spans="1:12" ht="18" customHeight="1" thickBot="1" x14ac:dyDescent="0.3">
      <c r="B46" s="368" t="str">
        <f ca="1">IF(LEN(INDIRECT("Vendor!g"&amp;A43))&lt;1,"",INDIRECT("Vendor!g"&amp;A43))</f>
        <v/>
      </c>
      <c r="C46" s="369"/>
      <c r="D46" s="369"/>
      <c r="E46" s="370"/>
      <c r="F46" s="349"/>
      <c r="G46" s="350"/>
      <c r="H46" s="350"/>
      <c r="I46" s="375"/>
      <c r="J46" s="360"/>
      <c r="K46" s="361"/>
      <c r="L46" s="362"/>
    </row>
    <row r="47" spans="1:12" ht="12.75" customHeight="1" thickBot="1" x14ac:dyDescent="0.3">
      <c r="B47" s="262"/>
      <c r="C47" s="262"/>
      <c r="D47" s="262"/>
      <c r="E47" s="262"/>
      <c r="F47" s="263"/>
      <c r="G47" s="263"/>
      <c r="H47" s="263"/>
      <c r="I47" s="263"/>
    </row>
    <row r="48" spans="1:12" ht="18" customHeight="1" x14ac:dyDescent="0.25">
      <c r="B48" s="363" t="s">
        <v>0</v>
      </c>
      <c r="C48" s="364"/>
      <c r="D48" s="251" t="s">
        <v>3</v>
      </c>
      <c r="E48" s="252" t="s">
        <v>4</v>
      </c>
      <c r="F48" s="343"/>
      <c r="G48" s="344"/>
      <c r="H48" s="344"/>
      <c r="I48" s="373"/>
      <c r="J48" s="355" t="s">
        <v>158</v>
      </c>
      <c r="K48" s="356"/>
      <c r="L48" s="357"/>
    </row>
    <row r="49" spans="1:12" ht="18" customHeight="1" x14ac:dyDescent="0.25">
      <c r="A49">
        <f ca="1">OFFSET(A49,-6,0)+1</f>
        <v>15</v>
      </c>
      <c r="B49" s="371" t="str">
        <f ca="1">IF(LEN(INDIRECT("Vendor!E"&amp;A49))&lt;1,"",INDIRECT("Vendor!E"&amp;A49))</f>
        <v/>
      </c>
      <c r="C49" s="372"/>
      <c r="D49" s="259" t="str">
        <f ca="1">IF(LEN(INDIRECT("Vendor!J"&amp;A49))&lt;1,"",INDIRECT("Vendor!J"&amp;A49))</f>
        <v/>
      </c>
      <c r="E49" s="260" t="str">
        <f ca="1">IF(LEN(INDIRECT("Vendor!k"&amp;A49))&lt;1,"",INDIRECT("Vendor!k"&amp;A49))</f>
        <v/>
      </c>
      <c r="F49" s="346"/>
      <c r="G49" s="347"/>
      <c r="H49" s="347"/>
      <c r="I49" s="374"/>
      <c r="J49" s="336"/>
      <c r="K49" s="337"/>
      <c r="L49" s="338"/>
    </row>
    <row r="50" spans="1:12" ht="7.5" customHeight="1" x14ac:dyDescent="0.25">
      <c r="B50" s="352"/>
      <c r="C50" s="353"/>
      <c r="D50" s="353"/>
      <c r="E50" s="354"/>
      <c r="F50" s="346"/>
      <c r="G50" s="347"/>
      <c r="H50" s="347"/>
      <c r="I50" s="374"/>
      <c r="J50" s="339"/>
      <c r="K50" s="340"/>
      <c r="L50" s="341"/>
    </row>
    <row r="51" spans="1:12" ht="18" customHeight="1" x14ac:dyDescent="0.25">
      <c r="B51" s="365" t="s">
        <v>2</v>
      </c>
      <c r="C51" s="366"/>
      <c r="D51" s="366"/>
      <c r="E51" s="367"/>
      <c r="F51" s="346"/>
      <c r="G51" s="347"/>
      <c r="H51" s="347"/>
      <c r="I51" s="374"/>
      <c r="J51" s="358" t="s">
        <v>159</v>
      </c>
      <c r="K51" s="312"/>
      <c r="L51" s="359"/>
    </row>
    <row r="52" spans="1:12" ht="18" customHeight="1" thickBot="1" x14ac:dyDescent="0.3">
      <c r="B52" s="368" t="str">
        <f ca="1">IF(LEN(INDIRECT("Vendor!g"&amp;A49))&lt;1,"",INDIRECT("Vendor!g"&amp;A49))</f>
        <v/>
      </c>
      <c r="C52" s="369"/>
      <c r="D52" s="369"/>
      <c r="E52" s="370"/>
      <c r="F52" s="349"/>
      <c r="G52" s="350"/>
      <c r="H52" s="350"/>
      <c r="I52" s="375"/>
      <c r="J52" s="360"/>
      <c r="K52" s="361"/>
      <c r="L52" s="362"/>
    </row>
    <row r="53" spans="1:12" ht="12.75" customHeight="1" thickBot="1" x14ac:dyDescent="0.3">
      <c r="B53" s="262"/>
      <c r="C53" s="262"/>
      <c r="D53" s="262"/>
      <c r="E53" s="262"/>
      <c r="F53" s="263"/>
      <c r="G53" s="263"/>
      <c r="H53" s="263"/>
      <c r="I53" s="263"/>
    </row>
    <row r="54" spans="1:12" ht="18" customHeight="1" x14ac:dyDescent="0.25">
      <c r="B54" s="363" t="s">
        <v>0</v>
      </c>
      <c r="C54" s="364"/>
      <c r="D54" s="251" t="s">
        <v>3</v>
      </c>
      <c r="E54" s="252" t="s">
        <v>4</v>
      </c>
      <c r="F54" s="343"/>
      <c r="G54" s="344"/>
      <c r="H54" s="344"/>
      <c r="I54" s="373"/>
      <c r="J54" s="355" t="s">
        <v>158</v>
      </c>
      <c r="K54" s="356"/>
      <c r="L54" s="357"/>
    </row>
    <row r="55" spans="1:12" ht="18" customHeight="1" x14ac:dyDescent="0.25">
      <c r="A55">
        <f ca="1">OFFSET(A55,-6,0)+1</f>
        <v>16</v>
      </c>
      <c r="B55" s="371" t="str">
        <f ca="1">IF(LEN(INDIRECT("Vendor!E"&amp;A55))&lt;1,"",INDIRECT("Vendor!E"&amp;A55))</f>
        <v/>
      </c>
      <c r="C55" s="372"/>
      <c r="D55" s="259" t="str">
        <f ca="1">IF(LEN(INDIRECT("Vendor!J"&amp;A55))&lt;1,"",INDIRECT("Vendor!J"&amp;A55))</f>
        <v/>
      </c>
      <c r="E55" s="260" t="str">
        <f ca="1">IF(LEN(INDIRECT("Vendor!k"&amp;A55))&lt;1,"",INDIRECT("Vendor!k"&amp;A55))</f>
        <v/>
      </c>
      <c r="F55" s="346"/>
      <c r="G55" s="347"/>
      <c r="H55" s="347"/>
      <c r="I55" s="374"/>
      <c r="J55" s="336"/>
      <c r="K55" s="337"/>
      <c r="L55" s="338"/>
    </row>
    <row r="56" spans="1:12" ht="7.5" customHeight="1" x14ac:dyDescent="0.25">
      <c r="B56" s="352"/>
      <c r="C56" s="353"/>
      <c r="D56" s="353"/>
      <c r="E56" s="354"/>
      <c r="F56" s="346"/>
      <c r="G56" s="347"/>
      <c r="H56" s="347"/>
      <c r="I56" s="374"/>
      <c r="J56" s="339"/>
      <c r="K56" s="340"/>
      <c r="L56" s="341"/>
    </row>
    <row r="57" spans="1:12" ht="18" customHeight="1" x14ac:dyDescent="0.25">
      <c r="B57" s="365" t="s">
        <v>2</v>
      </c>
      <c r="C57" s="366"/>
      <c r="D57" s="366"/>
      <c r="E57" s="367"/>
      <c r="F57" s="346"/>
      <c r="G57" s="347"/>
      <c r="H57" s="347"/>
      <c r="I57" s="374"/>
      <c r="J57" s="358" t="s">
        <v>159</v>
      </c>
      <c r="K57" s="312"/>
      <c r="L57" s="359"/>
    </row>
    <row r="58" spans="1:12" ht="18" customHeight="1" thickBot="1" x14ac:dyDescent="0.3">
      <c r="B58" s="368" t="str">
        <f ca="1">IF(LEN(INDIRECT("Vendor!g"&amp;A55))&lt;1,"",INDIRECT("Vendor!g"&amp;A55))</f>
        <v/>
      </c>
      <c r="C58" s="369"/>
      <c r="D58" s="369"/>
      <c r="E58" s="370"/>
      <c r="F58" s="349"/>
      <c r="G58" s="350"/>
      <c r="H58" s="350"/>
      <c r="I58" s="375"/>
      <c r="J58" s="360"/>
      <c r="K58" s="361"/>
      <c r="L58" s="362"/>
    </row>
    <row r="59" spans="1:12" ht="12.75" customHeight="1" thickBot="1" x14ac:dyDescent="0.3">
      <c r="B59" s="262"/>
      <c r="C59" s="262"/>
      <c r="D59" s="262"/>
      <c r="E59" s="262"/>
      <c r="F59" s="263"/>
      <c r="G59" s="263"/>
      <c r="H59" s="263"/>
      <c r="I59" s="263"/>
    </row>
    <row r="60" spans="1:12" ht="18" customHeight="1" x14ac:dyDescent="0.25">
      <c r="B60" s="363" t="s">
        <v>0</v>
      </c>
      <c r="C60" s="364"/>
      <c r="D60" s="251" t="s">
        <v>3</v>
      </c>
      <c r="E60" s="252" t="s">
        <v>4</v>
      </c>
      <c r="F60" s="343"/>
      <c r="G60" s="344"/>
      <c r="H60" s="344"/>
      <c r="I60" s="373"/>
      <c r="J60" s="355" t="s">
        <v>158</v>
      </c>
      <c r="K60" s="356"/>
      <c r="L60" s="357"/>
    </row>
    <row r="61" spans="1:12" ht="18" customHeight="1" x14ac:dyDescent="0.25">
      <c r="A61">
        <f ca="1">OFFSET(A61,-6,0)+1</f>
        <v>17</v>
      </c>
      <c r="B61" s="371" t="str">
        <f ca="1">IF(LEN(INDIRECT("Vendor!E"&amp;A61))&lt;1,"",INDIRECT("Vendor!E"&amp;A61))</f>
        <v/>
      </c>
      <c r="C61" s="372"/>
      <c r="D61" s="259" t="str">
        <f ca="1">IF(LEN(INDIRECT("Vendor!J"&amp;A61))&lt;1,"",INDIRECT("Vendor!J"&amp;A61))</f>
        <v/>
      </c>
      <c r="E61" s="260" t="str">
        <f ca="1">IF(LEN(INDIRECT("Vendor!k"&amp;A61))&lt;1,"",INDIRECT("Vendor!k"&amp;A61))</f>
        <v/>
      </c>
      <c r="F61" s="346"/>
      <c r="G61" s="347"/>
      <c r="H61" s="347"/>
      <c r="I61" s="374"/>
      <c r="J61" s="336"/>
      <c r="K61" s="337"/>
      <c r="L61" s="338"/>
    </row>
    <row r="62" spans="1:12" ht="7.5" customHeight="1" x14ac:dyDescent="0.25">
      <c r="B62" s="352"/>
      <c r="C62" s="353"/>
      <c r="D62" s="353"/>
      <c r="E62" s="354"/>
      <c r="F62" s="346"/>
      <c r="G62" s="347"/>
      <c r="H62" s="347"/>
      <c r="I62" s="374"/>
      <c r="J62" s="339"/>
      <c r="K62" s="340"/>
      <c r="L62" s="341"/>
    </row>
    <row r="63" spans="1:12" ht="18" customHeight="1" x14ac:dyDescent="0.25">
      <c r="B63" s="365" t="s">
        <v>2</v>
      </c>
      <c r="C63" s="366"/>
      <c r="D63" s="366"/>
      <c r="E63" s="367"/>
      <c r="F63" s="346"/>
      <c r="G63" s="347"/>
      <c r="H63" s="347"/>
      <c r="I63" s="374"/>
      <c r="J63" s="358" t="s">
        <v>159</v>
      </c>
      <c r="K63" s="312"/>
      <c r="L63" s="359"/>
    </row>
    <row r="64" spans="1:12" ht="18" customHeight="1" thickBot="1" x14ac:dyDescent="0.3">
      <c r="B64" s="368" t="str">
        <f ca="1">IF(LEN(INDIRECT("Vendor!g"&amp;A61))&lt;1,"",INDIRECT("Vendor!g"&amp;A61))</f>
        <v/>
      </c>
      <c r="C64" s="369"/>
      <c r="D64" s="369"/>
      <c r="E64" s="370"/>
      <c r="F64" s="349"/>
      <c r="G64" s="350"/>
      <c r="H64" s="350"/>
      <c r="I64" s="375"/>
      <c r="J64" s="360"/>
      <c r="K64" s="361"/>
      <c r="L64" s="362"/>
    </row>
    <row r="65" spans="1:12" ht="12.75" customHeight="1" thickBot="1" x14ac:dyDescent="0.3">
      <c r="B65" s="262"/>
      <c r="C65" s="262"/>
      <c r="D65" s="262"/>
      <c r="E65" s="262"/>
      <c r="F65" s="263"/>
      <c r="G65" s="263"/>
      <c r="H65" s="263"/>
      <c r="I65" s="263"/>
    </row>
    <row r="66" spans="1:12" ht="18" customHeight="1" x14ac:dyDescent="0.25">
      <c r="B66" s="363" t="s">
        <v>0</v>
      </c>
      <c r="C66" s="364"/>
      <c r="D66" s="251" t="s">
        <v>3</v>
      </c>
      <c r="E66" s="252" t="s">
        <v>4</v>
      </c>
      <c r="F66" s="343"/>
      <c r="G66" s="344"/>
      <c r="H66" s="344"/>
      <c r="I66" s="373"/>
      <c r="J66" s="355" t="s">
        <v>158</v>
      </c>
      <c r="K66" s="356"/>
      <c r="L66" s="357"/>
    </row>
    <row r="67" spans="1:12" ht="18" customHeight="1" x14ac:dyDescent="0.25">
      <c r="A67">
        <f ca="1">OFFSET(A67,-6,0)+1</f>
        <v>18</v>
      </c>
      <c r="B67" s="371" t="str">
        <f ca="1">IF(LEN(INDIRECT("Vendor!E"&amp;A67))&lt;1,"",INDIRECT("Vendor!E"&amp;A67))</f>
        <v/>
      </c>
      <c r="C67" s="372"/>
      <c r="D67" s="259" t="str">
        <f ca="1">IF(LEN(INDIRECT("Vendor!J"&amp;A67))&lt;1,"",INDIRECT("Vendor!J"&amp;A67))</f>
        <v/>
      </c>
      <c r="E67" s="260" t="str">
        <f ca="1">IF(LEN(INDIRECT("Vendor!k"&amp;A67))&lt;1,"",INDIRECT("Vendor!k"&amp;A67))</f>
        <v/>
      </c>
      <c r="F67" s="346"/>
      <c r="G67" s="347"/>
      <c r="H67" s="347"/>
      <c r="I67" s="374"/>
      <c r="J67" s="336"/>
      <c r="K67" s="337"/>
      <c r="L67" s="338"/>
    </row>
    <row r="68" spans="1:12" ht="7.5" customHeight="1" x14ac:dyDescent="0.25">
      <c r="B68" s="352"/>
      <c r="C68" s="353"/>
      <c r="D68" s="353"/>
      <c r="E68" s="354"/>
      <c r="F68" s="346"/>
      <c r="G68" s="347"/>
      <c r="H68" s="347"/>
      <c r="I68" s="374"/>
      <c r="J68" s="339"/>
      <c r="K68" s="340"/>
      <c r="L68" s="341"/>
    </row>
    <row r="69" spans="1:12" ht="18" customHeight="1" x14ac:dyDescent="0.25">
      <c r="B69" s="365" t="s">
        <v>2</v>
      </c>
      <c r="C69" s="366"/>
      <c r="D69" s="366"/>
      <c r="E69" s="367"/>
      <c r="F69" s="346"/>
      <c r="G69" s="347"/>
      <c r="H69" s="347"/>
      <c r="I69" s="374"/>
      <c r="J69" s="358" t="s">
        <v>159</v>
      </c>
      <c r="K69" s="312"/>
      <c r="L69" s="359"/>
    </row>
    <row r="70" spans="1:12" ht="18" customHeight="1" thickBot="1" x14ac:dyDescent="0.3">
      <c r="B70" s="368" t="str">
        <f ca="1">IF(LEN(INDIRECT("Vendor!g"&amp;A67))&lt;1,"",INDIRECT("Vendor!g"&amp;A67))</f>
        <v/>
      </c>
      <c r="C70" s="369"/>
      <c r="D70" s="369"/>
      <c r="E70" s="370"/>
      <c r="F70" s="349"/>
      <c r="G70" s="350"/>
      <c r="H70" s="350"/>
      <c r="I70" s="375"/>
      <c r="J70" s="360"/>
      <c r="K70" s="361"/>
      <c r="L70" s="362"/>
    </row>
    <row r="71" spans="1:12" ht="12.75" customHeight="1" thickBot="1" x14ac:dyDescent="0.3">
      <c r="B71" s="262"/>
      <c r="C71" s="262"/>
      <c r="D71" s="262"/>
      <c r="E71" s="262"/>
      <c r="F71" s="263"/>
      <c r="G71" s="263"/>
      <c r="H71" s="263"/>
      <c r="I71" s="263"/>
    </row>
    <row r="72" spans="1:12" ht="18" customHeight="1" x14ac:dyDescent="0.25">
      <c r="B72" s="363" t="s">
        <v>0</v>
      </c>
      <c r="C72" s="364"/>
      <c r="D72" s="251" t="s">
        <v>3</v>
      </c>
      <c r="E72" s="252" t="s">
        <v>4</v>
      </c>
      <c r="F72" s="343"/>
      <c r="G72" s="344"/>
      <c r="H72" s="344"/>
      <c r="I72" s="373"/>
      <c r="J72" s="355" t="s">
        <v>158</v>
      </c>
      <c r="K72" s="356"/>
      <c r="L72" s="357"/>
    </row>
    <row r="73" spans="1:12" ht="18" customHeight="1" x14ac:dyDescent="0.25">
      <c r="A73">
        <f ca="1">OFFSET(A73,-6,0)+1</f>
        <v>19</v>
      </c>
      <c r="B73" s="371" t="str">
        <f ca="1">IF(LEN(INDIRECT("Vendor!E"&amp;A73))&lt;1,"",INDIRECT("Vendor!E"&amp;A73))</f>
        <v/>
      </c>
      <c r="C73" s="372"/>
      <c r="D73" s="259" t="str">
        <f ca="1">IF(LEN(INDIRECT("Vendor!J"&amp;A73))&lt;1,"",INDIRECT("Vendor!J"&amp;A73))</f>
        <v/>
      </c>
      <c r="E73" s="260" t="str">
        <f ca="1">IF(LEN(INDIRECT("Vendor!k"&amp;A73))&lt;1,"",INDIRECT("Vendor!k"&amp;A73))</f>
        <v/>
      </c>
      <c r="F73" s="346"/>
      <c r="G73" s="347"/>
      <c r="H73" s="347"/>
      <c r="I73" s="374"/>
      <c r="J73" s="336"/>
      <c r="K73" s="337"/>
      <c r="L73" s="338"/>
    </row>
    <row r="74" spans="1:12" ht="7.5" customHeight="1" x14ac:dyDescent="0.25">
      <c r="B74" s="352"/>
      <c r="C74" s="353"/>
      <c r="D74" s="353"/>
      <c r="E74" s="354"/>
      <c r="F74" s="346"/>
      <c r="G74" s="347"/>
      <c r="H74" s="347"/>
      <c r="I74" s="374"/>
      <c r="J74" s="339"/>
      <c r="K74" s="340"/>
      <c r="L74" s="341"/>
    </row>
    <row r="75" spans="1:12" ht="18" customHeight="1" x14ac:dyDescent="0.25">
      <c r="B75" s="365" t="s">
        <v>2</v>
      </c>
      <c r="C75" s="366"/>
      <c r="D75" s="366"/>
      <c r="E75" s="367"/>
      <c r="F75" s="346"/>
      <c r="G75" s="347"/>
      <c r="H75" s="347"/>
      <c r="I75" s="374"/>
      <c r="J75" s="358" t="s">
        <v>159</v>
      </c>
      <c r="K75" s="312"/>
      <c r="L75" s="359"/>
    </row>
    <row r="76" spans="1:12" ht="18" customHeight="1" thickBot="1" x14ac:dyDescent="0.3">
      <c r="B76" s="368" t="str">
        <f ca="1">IF(LEN(INDIRECT("Vendor!g"&amp;A73))&lt;1,"",INDIRECT("Vendor!g"&amp;A73))</f>
        <v/>
      </c>
      <c r="C76" s="369"/>
      <c r="D76" s="369"/>
      <c r="E76" s="370"/>
      <c r="F76" s="349"/>
      <c r="G76" s="350"/>
      <c r="H76" s="350"/>
      <c r="I76" s="375"/>
      <c r="J76" s="360"/>
      <c r="K76" s="361"/>
      <c r="L76" s="362"/>
    </row>
    <row r="77" spans="1:12" ht="12.75" customHeight="1" thickBot="1" x14ac:dyDescent="0.3">
      <c r="B77" s="262"/>
      <c r="C77" s="262"/>
      <c r="D77" s="262"/>
      <c r="E77" s="262"/>
      <c r="F77" s="263"/>
      <c r="G77" s="263"/>
      <c r="H77" s="263"/>
      <c r="I77" s="263"/>
    </row>
    <row r="78" spans="1:12" ht="18" customHeight="1" x14ac:dyDescent="0.25">
      <c r="B78" s="363" t="s">
        <v>0</v>
      </c>
      <c r="C78" s="364"/>
      <c r="D78" s="251" t="s">
        <v>3</v>
      </c>
      <c r="E78" s="252" t="s">
        <v>4</v>
      </c>
      <c r="F78" s="343"/>
      <c r="G78" s="344"/>
      <c r="H78" s="344"/>
      <c r="I78" s="373"/>
      <c r="J78" s="355" t="s">
        <v>158</v>
      </c>
      <c r="K78" s="356"/>
      <c r="L78" s="357"/>
    </row>
    <row r="79" spans="1:12" ht="18" customHeight="1" x14ac:dyDescent="0.25">
      <c r="A79">
        <f ca="1">OFFSET(A79,-6,0)+1</f>
        <v>20</v>
      </c>
      <c r="B79" s="371" t="str">
        <f ca="1">IF(LEN(INDIRECT("Vendor!E"&amp;A79))&lt;1,"",INDIRECT("Vendor!E"&amp;A79))</f>
        <v/>
      </c>
      <c r="C79" s="372"/>
      <c r="D79" s="259" t="str">
        <f ca="1">IF(LEN(INDIRECT("Vendor!J"&amp;A79))&lt;1,"",INDIRECT("Vendor!J"&amp;A79))</f>
        <v/>
      </c>
      <c r="E79" s="260" t="str">
        <f ca="1">IF(LEN(INDIRECT("Vendor!k"&amp;A79))&lt;1,"",INDIRECT("Vendor!k"&amp;A79))</f>
        <v/>
      </c>
      <c r="F79" s="346"/>
      <c r="G79" s="347"/>
      <c r="H79" s="347"/>
      <c r="I79" s="374"/>
      <c r="J79" s="336"/>
      <c r="K79" s="337"/>
      <c r="L79" s="338"/>
    </row>
    <row r="80" spans="1:12" ht="7.5" customHeight="1" x14ac:dyDescent="0.25">
      <c r="B80" s="352"/>
      <c r="C80" s="353"/>
      <c r="D80" s="353"/>
      <c r="E80" s="354"/>
      <c r="F80" s="346"/>
      <c r="G80" s="347"/>
      <c r="H80" s="347"/>
      <c r="I80" s="374"/>
      <c r="J80" s="339"/>
      <c r="K80" s="340"/>
      <c r="L80" s="341"/>
    </row>
    <row r="81" spans="1:12" ht="18" customHeight="1" x14ac:dyDescent="0.25">
      <c r="B81" s="365" t="s">
        <v>2</v>
      </c>
      <c r="C81" s="366"/>
      <c r="D81" s="366"/>
      <c r="E81" s="367"/>
      <c r="F81" s="346"/>
      <c r="G81" s="347"/>
      <c r="H81" s="347"/>
      <c r="I81" s="374"/>
      <c r="J81" s="358" t="s">
        <v>159</v>
      </c>
      <c r="K81" s="312"/>
      <c r="L81" s="359"/>
    </row>
    <row r="82" spans="1:12" ht="18" customHeight="1" thickBot="1" x14ac:dyDescent="0.3">
      <c r="B82" s="368" t="str">
        <f ca="1">IF(LEN(INDIRECT("Vendor!g"&amp;A79))&lt;1,"",INDIRECT("Vendor!g"&amp;A79))</f>
        <v/>
      </c>
      <c r="C82" s="369"/>
      <c r="D82" s="369"/>
      <c r="E82" s="370"/>
      <c r="F82" s="349"/>
      <c r="G82" s="350"/>
      <c r="H82" s="350"/>
      <c r="I82" s="375"/>
      <c r="J82" s="360"/>
      <c r="K82" s="361"/>
      <c r="L82" s="362"/>
    </row>
    <row r="83" spans="1:12" ht="12.75" customHeight="1" thickBot="1" x14ac:dyDescent="0.3">
      <c r="B83" s="262"/>
      <c r="C83" s="262"/>
      <c r="D83" s="262"/>
      <c r="E83" s="262"/>
      <c r="F83" s="263"/>
      <c r="G83" s="263"/>
      <c r="H83" s="263"/>
      <c r="I83" s="263"/>
    </row>
    <row r="84" spans="1:12" ht="18" customHeight="1" x14ac:dyDescent="0.25">
      <c r="B84" s="363" t="s">
        <v>0</v>
      </c>
      <c r="C84" s="364"/>
      <c r="D84" s="251" t="s">
        <v>3</v>
      </c>
      <c r="E84" s="252" t="s">
        <v>4</v>
      </c>
      <c r="F84" s="343"/>
      <c r="G84" s="344"/>
      <c r="H84" s="344"/>
      <c r="I84" s="373"/>
      <c r="J84" s="355" t="s">
        <v>158</v>
      </c>
      <c r="K84" s="356"/>
      <c r="L84" s="357"/>
    </row>
    <row r="85" spans="1:12" ht="18" customHeight="1" x14ac:dyDescent="0.25">
      <c r="A85">
        <f ca="1">OFFSET(A85,-6,0)+1</f>
        <v>21</v>
      </c>
      <c r="B85" s="371" t="str">
        <f ca="1">IF(LEN(INDIRECT("Vendor!E"&amp;A85))&lt;1,"",INDIRECT("Vendor!E"&amp;A85))</f>
        <v/>
      </c>
      <c r="C85" s="372"/>
      <c r="D85" s="259" t="str">
        <f ca="1">IF(LEN(INDIRECT("Vendor!J"&amp;A85))&lt;1,"",INDIRECT("Vendor!J"&amp;A85))</f>
        <v/>
      </c>
      <c r="E85" s="260" t="str">
        <f ca="1">IF(LEN(INDIRECT("Vendor!k"&amp;A85))&lt;1,"",INDIRECT("Vendor!k"&amp;A85))</f>
        <v/>
      </c>
      <c r="F85" s="346"/>
      <c r="G85" s="347"/>
      <c r="H85" s="347"/>
      <c r="I85" s="374"/>
      <c r="J85" s="336"/>
      <c r="K85" s="337"/>
      <c r="L85" s="338"/>
    </row>
    <row r="86" spans="1:12" ht="7.5" customHeight="1" x14ac:dyDescent="0.25">
      <c r="B86" s="352"/>
      <c r="C86" s="353"/>
      <c r="D86" s="353"/>
      <c r="E86" s="354"/>
      <c r="F86" s="346"/>
      <c r="G86" s="347"/>
      <c r="H86" s="347"/>
      <c r="I86" s="374"/>
      <c r="J86" s="339"/>
      <c r="K86" s="340"/>
      <c r="L86" s="341"/>
    </row>
    <row r="87" spans="1:12" ht="18" customHeight="1" x14ac:dyDescent="0.25">
      <c r="B87" s="365" t="s">
        <v>2</v>
      </c>
      <c r="C87" s="366"/>
      <c r="D87" s="366"/>
      <c r="E87" s="367"/>
      <c r="F87" s="346"/>
      <c r="G87" s="347"/>
      <c r="H87" s="347"/>
      <c r="I87" s="374"/>
      <c r="J87" s="358" t="s">
        <v>159</v>
      </c>
      <c r="K87" s="312"/>
      <c r="L87" s="359"/>
    </row>
    <row r="88" spans="1:12" ht="18" customHeight="1" thickBot="1" x14ac:dyDescent="0.3">
      <c r="B88" s="368" t="str">
        <f ca="1">IF(LEN(INDIRECT("Vendor!g"&amp;A85))&lt;1,"",INDIRECT("Vendor!g"&amp;A85))</f>
        <v/>
      </c>
      <c r="C88" s="369"/>
      <c r="D88" s="369"/>
      <c r="E88" s="370"/>
      <c r="F88" s="349"/>
      <c r="G88" s="350"/>
      <c r="H88" s="350"/>
      <c r="I88" s="375"/>
      <c r="J88" s="360"/>
      <c r="K88" s="361"/>
      <c r="L88" s="362"/>
    </row>
    <row r="89" spans="1:12" ht="12.75" customHeight="1" thickBot="1" x14ac:dyDescent="0.3">
      <c r="B89" s="262"/>
      <c r="C89" s="262"/>
      <c r="D89" s="262"/>
      <c r="E89" s="262"/>
      <c r="F89" s="263"/>
      <c r="G89" s="263"/>
      <c r="H89" s="263"/>
      <c r="I89" s="263"/>
    </row>
    <row r="90" spans="1:12" ht="18" customHeight="1" x14ac:dyDescent="0.25">
      <c r="B90" s="363" t="s">
        <v>0</v>
      </c>
      <c r="C90" s="364"/>
      <c r="D90" s="251" t="s">
        <v>3</v>
      </c>
      <c r="E90" s="252" t="s">
        <v>4</v>
      </c>
      <c r="F90" s="343"/>
      <c r="G90" s="344"/>
      <c r="H90" s="344"/>
      <c r="I90" s="373"/>
      <c r="J90" s="355" t="s">
        <v>158</v>
      </c>
      <c r="K90" s="356"/>
      <c r="L90" s="357"/>
    </row>
    <row r="91" spans="1:12" ht="18" customHeight="1" x14ac:dyDescent="0.25">
      <c r="A91">
        <f ca="1">OFFSET(A91,-6,0)+1</f>
        <v>22</v>
      </c>
      <c r="B91" s="371" t="str">
        <f ca="1">IF(LEN(INDIRECT("Vendor!E"&amp;A91))&lt;1,"",INDIRECT("Vendor!E"&amp;A91))</f>
        <v/>
      </c>
      <c r="C91" s="372"/>
      <c r="D91" s="259" t="str">
        <f ca="1">IF(LEN(INDIRECT("Vendor!J"&amp;A91))&lt;1,"",INDIRECT("Vendor!J"&amp;A91))</f>
        <v/>
      </c>
      <c r="E91" s="260" t="str">
        <f ca="1">IF(LEN(INDIRECT("Vendor!k"&amp;A91))&lt;1,"",INDIRECT("Vendor!k"&amp;A91))</f>
        <v/>
      </c>
      <c r="F91" s="346"/>
      <c r="G91" s="347"/>
      <c r="H91" s="347"/>
      <c r="I91" s="374"/>
      <c r="J91" s="336"/>
      <c r="K91" s="337"/>
      <c r="L91" s="338"/>
    </row>
    <row r="92" spans="1:12" ht="7.5" customHeight="1" x14ac:dyDescent="0.25">
      <c r="B92" s="352"/>
      <c r="C92" s="353"/>
      <c r="D92" s="353"/>
      <c r="E92" s="354"/>
      <c r="F92" s="346"/>
      <c r="G92" s="347"/>
      <c r="H92" s="347"/>
      <c r="I92" s="374"/>
      <c r="J92" s="339"/>
      <c r="K92" s="340"/>
      <c r="L92" s="341"/>
    </row>
    <row r="93" spans="1:12" ht="18" customHeight="1" x14ac:dyDescent="0.25">
      <c r="B93" s="365" t="s">
        <v>2</v>
      </c>
      <c r="C93" s="366"/>
      <c r="D93" s="366"/>
      <c r="E93" s="367"/>
      <c r="F93" s="346"/>
      <c r="G93" s="347"/>
      <c r="H93" s="347"/>
      <c r="I93" s="374"/>
      <c r="J93" s="358" t="s">
        <v>159</v>
      </c>
      <c r="K93" s="312"/>
      <c r="L93" s="359"/>
    </row>
    <row r="94" spans="1:12" ht="18" customHeight="1" thickBot="1" x14ac:dyDescent="0.3">
      <c r="B94" s="368" t="str">
        <f ca="1">IF(LEN(INDIRECT("Vendor!g"&amp;A91))&lt;1,"",INDIRECT("Vendor!g"&amp;A91))</f>
        <v/>
      </c>
      <c r="C94" s="369"/>
      <c r="D94" s="369"/>
      <c r="E94" s="370"/>
      <c r="F94" s="349"/>
      <c r="G94" s="350"/>
      <c r="H94" s="350"/>
      <c r="I94" s="375"/>
      <c r="J94" s="360"/>
      <c r="K94" s="361"/>
      <c r="L94" s="362"/>
    </row>
    <row r="95" spans="1:12" ht="12.75" customHeight="1" thickBot="1" x14ac:dyDescent="0.3">
      <c r="B95" s="262"/>
      <c r="C95" s="262"/>
      <c r="D95" s="262"/>
      <c r="E95" s="262"/>
      <c r="F95" s="263"/>
      <c r="G95" s="263"/>
      <c r="H95" s="263"/>
      <c r="I95" s="263"/>
    </row>
    <row r="96" spans="1:12" ht="18" customHeight="1" x14ac:dyDescent="0.25">
      <c r="B96" s="363" t="s">
        <v>0</v>
      </c>
      <c r="C96" s="364"/>
      <c r="D96" s="251" t="s">
        <v>3</v>
      </c>
      <c r="E96" s="252" t="s">
        <v>4</v>
      </c>
      <c r="F96" s="343"/>
      <c r="G96" s="344"/>
      <c r="H96" s="344"/>
      <c r="I96" s="373"/>
      <c r="J96" s="355" t="s">
        <v>158</v>
      </c>
      <c r="K96" s="356"/>
      <c r="L96" s="357"/>
    </row>
    <row r="97" spans="1:12" ht="18" customHeight="1" x14ac:dyDescent="0.25">
      <c r="A97">
        <f ca="1">OFFSET(A97,-6,0)+1</f>
        <v>23</v>
      </c>
      <c r="B97" s="371" t="str">
        <f ca="1">IF(LEN(INDIRECT("Vendor!E"&amp;A97))&lt;1,"",INDIRECT("Vendor!E"&amp;A97))</f>
        <v/>
      </c>
      <c r="C97" s="372"/>
      <c r="D97" s="259" t="str">
        <f ca="1">IF(LEN(INDIRECT("Vendor!J"&amp;A97))&lt;1,"",INDIRECT("Vendor!J"&amp;A97))</f>
        <v/>
      </c>
      <c r="E97" s="260" t="str">
        <f ca="1">IF(LEN(INDIRECT("Vendor!k"&amp;A97))&lt;1,"",INDIRECT("Vendor!k"&amp;A97))</f>
        <v/>
      </c>
      <c r="F97" s="346"/>
      <c r="G97" s="347"/>
      <c r="H97" s="347"/>
      <c r="I97" s="374"/>
      <c r="J97" s="336"/>
      <c r="K97" s="337"/>
      <c r="L97" s="338"/>
    </row>
    <row r="98" spans="1:12" ht="7.5" customHeight="1" x14ac:dyDescent="0.25">
      <c r="B98" s="352"/>
      <c r="C98" s="353"/>
      <c r="D98" s="353"/>
      <c r="E98" s="354"/>
      <c r="F98" s="346"/>
      <c r="G98" s="347"/>
      <c r="H98" s="347"/>
      <c r="I98" s="374"/>
      <c r="J98" s="339"/>
      <c r="K98" s="340"/>
      <c r="L98" s="341"/>
    </row>
    <row r="99" spans="1:12" ht="18" customHeight="1" x14ac:dyDescent="0.25">
      <c r="B99" s="365" t="s">
        <v>2</v>
      </c>
      <c r="C99" s="366"/>
      <c r="D99" s="366"/>
      <c r="E99" s="367"/>
      <c r="F99" s="346"/>
      <c r="G99" s="347"/>
      <c r="H99" s="347"/>
      <c r="I99" s="374"/>
      <c r="J99" s="358" t="s">
        <v>159</v>
      </c>
      <c r="K99" s="312"/>
      <c r="L99" s="359"/>
    </row>
    <row r="100" spans="1:12" ht="18" customHeight="1" thickBot="1" x14ac:dyDescent="0.3">
      <c r="B100" s="368" t="str">
        <f ca="1">IF(LEN(INDIRECT("Vendor!g"&amp;A97))&lt;1,"",INDIRECT("Vendor!g"&amp;A97))</f>
        <v/>
      </c>
      <c r="C100" s="369"/>
      <c r="D100" s="369"/>
      <c r="E100" s="370"/>
      <c r="F100" s="349"/>
      <c r="G100" s="350"/>
      <c r="H100" s="350"/>
      <c r="I100" s="375"/>
      <c r="J100" s="360"/>
      <c r="K100" s="361"/>
      <c r="L100" s="362"/>
    </row>
    <row r="101" spans="1:12" ht="12.75" customHeight="1" thickBot="1" x14ac:dyDescent="0.3">
      <c r="B101" s="262"/>
      <c r="C101" s="262"/>
      <c r="D101" s="262"/>
      <c r="E101" s="262"/>
      <c r="F101" s="263"/>
      <c r="G101" s="263"/>
      <c r="H101" s="263"/>
      <c r="I101" s="263"/>
    </row>
    <row r="102" spans="1:12" ht="18" customHeight="1" x14ac:dyDescent="0.25">
      <c r="B102" s="363" t="s">
        <v>0</v>
      </c>
      <c r="C102" s="364"/>
      <c r="D102" s="251" t="s">
        <v>3</v>
      </c>
      <c r="E102" s="252" t="s">
        <v>4</v>
      </c>
      <c r="F102" s="343"/>
      <c r="G102" s="344"/>
      <c r="H102" s="344"/>
      <c r="I102" s="373"/>
      <c r="J102" s="355" t="s">
        <v>158</v>
      </c>
      <c r="K102" s="356"/>
      <c r="L102" s="357"/>
    </row>
    <row r="103" spans="1:12" ht="18" customHeight="1" x14ac:dyDescent="0.25">
      <c r="A103">
        <f ca="1">OFFSET(A103,-6,0)+1</f>
        <v>24</v>
      </c>
      <c r="B103" s="371" t="str">
        <f ca="1">IF(LEN(INDIRECT("Vendor!E"&amp;A103))&lt;1,"",INDIRECT("Vendor!E"&amp;A103))</f>
        <v/>
      </c>
      <c r="C103" s="372"/>
      <c r="D103" s="259" t="str">
        <f ca="1">IF(LEN(INDIRECT("Vendor!J"&amp;A103))&lt;1,"",INDIRECT("Vendor!J"&amp;A103))</f>
        <v/>
      </c>
      <c r="E103" s="260" t="str">
        <f ca="1">IF(LEN(INDIRECT("Vendor!k"&amp;A103))&lt;1,"",INDIRECT("Vendor!k"&amp;A103))</f>
        <v/>
      </c>
      <c r="F103" s="346"/>
      <c r="G103" s="347"/>
      <c r="H103" s="347"/>
      <c r="I103" s="374"/>
      <c r="J103" s="336"/>
      <c r="K103" s="337"/>
      <c r="L103" s="338"/>
    </row>
    <row r="104" spans="1:12" ht="7.5" customHeight="1" x14ac:dyDescent="0.25">
      <c r="B104" s="352"/>
      <c r="C104" s="353"/>
      <c r="D104" s="353"/>
      <c r="E104" s="354"/>
      <c r="F104" s="346"/>
      <c r="G104" s="347"/>
      <c r="H104" s="347"/>
      <c r="I104" s="374"/>
      <c r="J104" s="339"/>
      <c r="K104" s="340"/>
      <c r="L104" s="341"/>
    </row>
    <row r="105" spans="1:12" ht="18" customHeight="1" x14ac:dyDescent="0.25">
      <c r="B105" s="365" t="s">
        <v>2</v>
      </c>
      <c r="C105" s="366"/>
      <c r="D105" s="366"/>
      <c r="E105" s="367"/>
      <c r="F105" s="346"/>
      <c r="G105" s="347"/>
      <c r="H105" s="347"/>
      <c r="I105" s="374"/>
      <c r="J105" s="358" t="s">
        <v>159</v>
      </c>
      <c r="K105" s="312"/>
      <c r="L105" s="359"/>
    </row>
    <row r="106" spans="1:12" ht="18" customHeight="1" thickBot="1" x14ac:dyDescent="0.3">
      <c r="B106" s="368" t="str">
        <f ca="1">IF(LEN(INDIRECT("Vendor!g"&amp;A103))&lt;1,"",INDIRECT("Vendor!g"&amp;A103))</f>
        <v/>
      </c>
      <c r="C106" s="369"/>
      <c r="D106" s="369"/>
      <c r="E106" s="370"/>
      <c r="F106" s="349"/>
      <c r="G106" s="350"/>
      <c r="H106" s="350"/>
      <c r="I106" s="375"/>
      <c r="J106" s="360"/>
      <c r="K106" s="361"/>
      <c r="L106" s="362"/>
    </row>
    <row r="107" spans="1:12" ht="12.75" customHeight="1" thickBot="1" x14ac:dyDescent="0.3">
      <c r="B107" s="262"/>
      <c r="C107" s="262"/>
      <c r="D107" s="262"/>
      <c r="E107" s="262"/>
      <c r="F107" s="263"/>
      <c r="G107" s="263"/>
      <c r="H107" s="263"/>
      <c r="I107" s="263"/>
    </row>
    <row r="108" spans="1:12" ht="18" customHeight="1" x14ac:dyDescent="0.25">
      <c r="B108" s="363" t="s">
        <v>0</v>
      </c>
      <c r="C108" s="364"/>
      <c r="D108" s="251" t="s">
        <v>3</v>
      </c>
      <c r="E108" s="252" t="s">
        <v>4</v>
      </c>
      <c r="F108" s="343"/>
      <c r="G108" s="344"/>
      <c r="H108" s="344"/>
      <c r="I108" s="373"/>
      <c r="J108" s="355" t="s">
        <v>158</v>
      </c>
      <c r="K108" s="356"/>
      <c r="L108" s="357"/>
    </row>
    <row r="109" spans="1:12" ht="18" customHeight="1" x14ac:dyDescent="0.25">
      <c r="A109">
        <f ca="1">OFFSET(A109,-6,0)+1</f>
        <v>25</v>
      </c>
      <c r="B109" s="371" t="str">
        <f ca="1">IF(LEN(INDIRECT("Vendor!E"&amp;A109))&lt;1,"",INDIRECT("Vendor!E"&amp;A109))</f>
        <v/>
      </c>
      <c r="C109" s="372"/>
      <c r="D109" s="259" t="str">
        <f ca="1">IF(LEN(INDIRECT("Vendor!J"&amp;A109))&lt;1,"",INDIRECT("Vendor!J"&amp;A109))</f>
        <v/>
      </c>
      <c r="E109" s="260" t="str">
        <f ca="1">IF(LEN(INDIRECT("Vendor!k"&amp;A109))&lt;1,"",INDIRECT("Vendor!k"&amp;A109))</f>
        <v/>
      </c>
      <c r="F109" s="346"/>
      <c r="G109" s="347"/>
      <c r="H109" s="347"/>
      <c r="I109" s="374"/>
      <c r="J109" s="336"/>
      <c r="K109" s="337"/>
      <c r="L109" s="338"/>
    </row>
    <row r="110" spans="1:12" ht="7.5" customHeight="1" x14ac:dyDescent="0.25">
      <c r="B110" s="352"/>
      <c r="C110" s="353"/>
      <c r="D110" s="353"/>
      <c r="E110" s="354"/>
      <c r="F110" s="346"/>
      <c r="G110" s="347"/>
      <c r="H110" s="347"/>
      <c r="I110" s="374"/>
      <c r="J110" s="339"/>
      <c r="K110" s="340"/>
      <c r="L110" s="341"/>
    </row>
    <row r="111" spans="1:12" ht="18" customHeight="1" x14ac:dyDescent="0.25">
      <c r="B111" s="365" t="s">
        <v>2</v>
      </c>
      <c r="C111" s="366"/>
      <c r="D111" s="366"/>
      <c r="E111" s="367"/>
      <c r="F111" s="346"/>
      <c r="G111" s="347"/>
      <c r="H111" s="347"/>
      <c r="I111" s="374"/>
      <c r="J111" s="358" t="s">
        <v>159</v>
      </c>
      <c r="K111" s="312"/>
      <c r="L111" s="359"/>
    </row>
    <row r="112" spans="1:12" ht="18" customHeight="1" thickBot="1" x14ac:dyDescent="0.3">
      <c r="B112" s="368" t="str">
        <f ca="1">IF(LEN(INDIRECT("Vendor!g"&amp;A109))&lt;1,"",INDIRECT("Vendor!g"&amp;A109))</f>
        <v/>
      </c>
      <c r="C112" s="369"/>
      <c r="D112" s="369"/>
      <c r="E112" s="370"/>
      <c r="F112" s="349"/>
      <c r="G112" s="350"/>
      <c r="H112" s="350"/>
      <c r="I112" s="375"/>
      <c r="J112" s="360"/>
      <c r="K112" s="361"/>
      <c r="L112" s="362"/>
    </row>
    <row r="113" spans="1:12" ht="12.75" customHeight="1" thickBot="1" x14ac:dyDescent="0.3">
      <c r="B113" s="262"/>
      <c r="C113" s="262"/>
      <c r="D113" s="262"/>
      <c r="E113" s="262"/>
      <c r="F113" s="263"/>
      <c r="G113" s="263"/>
      <c r="H113" s="263"/>
      <c r="I113" s="263"/>
    </row>
    <row r="114" spans="1:12" ht="18" customHeight="1" x14ac:dyDescent="0.25">
      <c r="B114" s="363" t="s">
        <v>0</v>
      </c>
      <c r="C114" s="364"/>
      <c r="D114" s="251" t="s">
        <v>3</v>
      </c>
      <c r="E114" s="252" t="s">
        <v>4</v>
      </c>
      <c r="F114" s="343"/>
      <c r="G114" s="344"/>
      <c r="H114" s="344"/>
      <c r="I114" s="373"/>
      <c r="J114" s="355" t="s">
        <v>158</v>
      </c>
      <c r="K114" s="356"/>
      <c r="L114" s="357"/>
    </row>
    <row r="115" spans="1:12" ht="18" customHeight="1" x14ac:dyDescent="0.25">
      <c r="A115">
        <f ca="1">OFFSET(A115,-6,0)+1</f>
        <v>26</v>
      </c>
      <c r="B115" s="371" t="str">
        <f ca="1">IF(LEN(INDIRECT("Vendor!E"&amp;A115))&lt;1,"",INDIRECT("Vendor!E"&amp;A115))</f>
        <v/>
      </c>
      <c r="C115" s="372"/>
      <c r="D115" s="259" t="str">
        <f ca="1">IF(LEN(INDIRECT("Vendor!J"&amp;A115))&lt;1,"",INDIRECT("Vendor!J"&amp;A115))</f>
        <v/>
      </c>
      <c r="E115" s="260" t="str">
        <f ca="1">IF(LEN(INDIRECT("Vendor!k"&amp;A115))&lt;1,"",INDIRECT("Vendor!k"&amp;A115))</f>
        <v/>
      </c>
      <c r="F115" s="346"/>
      <c r="G115" s="347"/>
      <c r="H115" s="347"/>
      <c r="I115" s="374"/>
      <c r="J115" s="336"/>
      <c r="K115" s="337"/>
      <c r="L115" s="338"/>
    </row>
    <row r="116" spans="1:12" ht="7.5" customHeight="1" x14ac:dyDescent="0.25">
      <c r="B116" s="352"/>
      <c r="C116" s="353"/>
      <c r="D116" s="353"/>
      <c r="E116" s="354"/>
      <c r="F116" s="346"/>
      <c r="G116" s="347"/>
      <c r="H116" s="347"/>
      <c r="I116" s="374"/>
      <c r="J116" s="339"/>
      <c r="K116" s="340"/>
      <c r="L116" s="341"/>
    </row>
    <row r="117" spans="1:12" ht="18" customHeight="1" x14ac:dyDescent="0.25">
      <c r="B117" s="365" t="s">
        <v>2</v>
      </c>
      <c r="C117" s="366"/>
      <c r="D117" s="366"/>
      <c r="E117" s="367"/>
      <c r="F117" s="346"/>
      <c r="G117" s="347"/>
      <c r="H117" s="347"/>
      <c r="I117" s="374"/>
      <c r="J117" s="358" t="s">
        <v>159</v>
      </c>
      <c r="K117" s="312"/>
      <c r="L117" s="359"/>
    </row>
    <row r="118" spans="1:12" ht="18" customHeight="1" thickBot="1" x14ac:dyDescent="0.3">
      <c r="B118" s="368" t="str">
        <f ca="1">IF(LEN(INDIRECT("Vendor!g"&amp;A115))&lt;1,"",INDIRECT("Vendor!g"&amp;A115))</f>
        <v/>
      </c>
      <c r="C118" s="369"/>
      <c r="D118" s="369"/>
      <c r="E118" s="370"/>
      <c r="F118" s="349"/>
      <c r="G118" s="350"/>
      <c r="H118" s="350"/>
      <c r="I118" s="375"/>
      <c r="J118" s="360"/>
      <c r="K118" s="361"/>
      <c r="L118" s="362"/>
    </row>
    <row r="119" spans="1:12" ht="12.75" customHeight="1" thickBot="1" x14ac:dyDescent="0.3">
      <c r="B119" s="262"/>
      <c r="C119" s="262"/>
      <c r="D119" s="262"/>
      <c r="E119" s="262"/>
      <c r="F119" s="263"/>
      <c r="G119" s="263"/>
      <c r="H119" s="263"/>
      <c r="I119" s="263"/>
    </row>
    <row r="120" spans="1:12" ht="18" customHeight="1" x14ac:dyDescent="0.25">
      <c r="B120" s="363" t="s">
        <v>0</v>
      </c>
      <c r="C120" s="364"/>
      <c r="D120" s="251" t="s">
        <v>3</v>
      </c>
      <c r="E120" s="252" t="s">
        <v>4</v>
      </c>
      <c r="F120" s="343"/>
      <c r="G120" s="344"/>
      <c r="H120" s="344"/>
      <c r="I120" s="373"/>
      <c r="J120" s="355" t="s">
        <v>158</v>
      </c>
      <c r="K120" s="356"/>
      <c r="L120" s="357"/>
    </row>
    <row r="121" spans="1:12" ht="18" customHeight="1" x14ac:dyDescent="0.25">
      <c r="A121">
        <f ca="1">OFFSET(A121,-6,0)+1</f>
        <v>27</v>
      </c>
      <c r="B121" s="371" t="str">
        <f ca="1">IF(LEN(INDIRECT("Vendor!E"&amp;A121))&lt;1,"",INDIRECT("Vendor!E"&amp;A121))</f>
        <v/>
      </c>
      <c r="C121" s="372"/>
      <c r="D121" s="259" t="str">
        <f ca="1">IF(LEN(INDIRECT("Vendor!J"&amp;A121))&lt;1,"",INDIRECT("Vendor!J"&amp;A121))</f>
        <v/>
      </c>
      <c r="E121" s="260" t="str">
        <f ca="1">IF(LEN(INDIRECT("Vendor!k"&amp;A121))&lt;1,"",INDIRECT("Vendor!k"&amp;A121))</f>
        <v/>
      </c>
      <c r="F121" s="346"/>
      <c r="G121" s="347"/>
      <c r="H121" s="347"/>
      <c r="I121" s="374"/>
      <c r="J121" s="336"/>
      <c r="K121" s="337"/>
      <c r="L121" s="338"/>
    </row>
    <row r="122" spans="1:12" ht="7.5" customHeight="1" x14ac:dyDescent="0.25">
      <c r="B122" s="352"/>
      <c r="C122" s="353"/>
      <c r="D122" s="353"/>
      <c r="E122" s="354"/>
      <c r="F122" s="346"/>
      <c r="G122" s="347"/>
      <c r="H122" s="347"/>
      <c r="I122" s="374"/>
      <c r="J122" s="339"/>
      <c r="K122" s="340"/>
      <c r="L122" s="341"/>
    </row>
    <row r="123" spans="1:12" ht="18" customHeight="1" x14ac:dyDescent="0.25">
      <c r="B123" s="365" t="s">
        <v>2</v>
      </c>
      <c r="C123" s="366"/>
      <c r="D123" s="366"/>
      <c r="E123" s="367"/>
      <c r="F123" s="346"/>
      <c r="G123" s="347"/>
      <c r="H123" s="347"/>
      <c r="I123" s="374"/>
      <c r="J123" s="358" t="s">
        <v>159</v>
      </c>
      <c r="K123" s="312"/>
      <c r="L123" s="359"/>
    </row>
    <row r="124" spans="1:12" ht="18" customHeight="1" thickBot="1" x14ac:dyDescent="0.3">
      <c r="B124" s="368" t="str">
        <f ca="1">IF(LEN(INDIRECT("Vendor!g"&amp;A121))&lt;1,"",INDIRECT("Vendor!g"&amp;A121))</f>
        <v/>
      </c>
      <c r="C124" s="369"/>
      <c r="D124" s="369"/>
      <c r="E124" s="370"/>
      <c r="F124" s="349"/>
      <c r="G124" s="350"/>
      <c r="H124" s="350"/>
      <c r="I124" s="375"/>
      <c r="J124" s="360"/>
      <c r="K124" s="361"/>
      <c r="L124" s="362"/>
    </row>
    <row r="125" spans="1:12" ht="12.75" customHeight="1" thickBot="1" x14ac:dyDescent="0.3">
      <c r="B125" s="262"/>
      <c r="C125" s="262"/>
      <c r="D125" s="262"/>
      <c r="E125" s="262"/>
      <c r="F125" s="263"/>
      <c r="G125" s="263"/>
      <c r="H125" s="263"/>
      <c r="I125" s="263"/>
    </row>
    <row r="126" spans="1:12" ht="18" customHeight="1" x14ac:dyDescent="0.25">
      <c r="B126" s="363" t="s">
        <v>0</v>
      </c>
      <c r="C126" s="364"/>
      <c r="D126" s="251" t="s">
        <v>3</v>
      </c>
      <c r="E126" s="252" t="s">
        <v>4</v>
      </c>
      <c r="F126" s="343"/>
      <c r="G126" s="344"/>
      <c r="H126" s="344"/>
      <c r="I126" s="373"/>
      <c r="J126" s="355" t="s">
        <v>158</v>
      </c>
      <c r="K126" s="356"/>
      <c r="L126" s="357"/>
    </row>
    <row r="127" spans="1:12" ht="18" customHeight="1" x14ac:dyDescent="0.25">
      <c r="A127">
        <f ca="1">OFFSET(A127,-6,0)+1</f>
        <v>28</v>
      </c>
      <c r="B127" s="371" t="str">
        <f ca="1">IF(LEN(INDIRECT("Vendor!E"&amp;A127))&lt;1,"",INDIRECT("Vendor!E"&amp;A127))</f>
        <v/>
      </c>
      <c r="C127" s="372"/>
      <c r="D127" s="259" t="str">
        <f ca="1">IF(LEN(INDIRECT("Vendor!J"&amp;A127))&lt;1,"",INDIRECT("Vendor!J"&amp;A127))</f>
        <v/>
      </c>
      <c r="E127" s="260" t="str">
        <f ca="1">IF(LEN(INDIRECT("Vendor!k"&amp;A127))&lt;1,"",INDIRECT("Vendor!k"&amp;A127))</f>
        <v/>
      </c>
      <c r="F127" s="346"/>
      <c r="G127" s="347"/>
      <c r="H127" s="347"/>
      <c r="I127" s="374"/>
      <c r="J127" s="336"/>
      <c r="K127" s="337"/>
      <c r="L127" s="338"/>
    </row>
    <row r="128" spans="1:12" ht="7.5" customHeight="1" x14ac:dyDescent="0.25">
      <c r="B128" s="352"/>
      <c r="C128" s="353"/>
      <c r="D128" s="353"/>
      <c r="E128" s="354"/>
      <c r="F128" s="346"/>
      <c r="G128" s="347"/>
      <c r="H128" s="347"/>
      <c r="I128" s="374"/>
      <c r="J128" s="339"/>
      <c r="K128" s="340"/>
      <c r="L128" s="341"/>
    </row>
    <row r="129" spans="1:12" ht="18" customHeight="1" x14ac:dyDescent="0.25">
      <c r="B129" s="365" t="s">
        <v>2</v>
      </c>
      <c r="C129" s="366"/>
      <c r="D129" s="366"/>
      <c r="E129" s="367"/>
      <c r="F129" s="346"/>
      <c r="G129" s="347"/>
      <c r="H129" s="347"/>
      <c r="I129" s="374"/>
      <c r="J129" s="358" t="s">
        <v>159</v>
      </c>
      <c r="K129" s="312"/>
      <c r="L129" s="359"/>
    </row>
    <row r="130" spans="1:12" ht="18" customHeight="1" thickBot="1" x14ac:dyDescent="0.3">
      <c r="B130" s="368" t="str">
        <f ca="1">IF(LEN(INDIRECT("Vendor!g"&amp;A127))&lt;1,"",INDIRECT("Vendor!g"&amp;A127))</f>
        <v/>
      </c>
      <c r="C130" s="369"/>
      <c r="D130" s="369"/>
      <c r="E130" s="370"/>
      <c r="F130" s="349"/>
      <c r="G130" s="350"/>
      <c r="H130" s="350"/>
      <c r="I130" s="375"/>
      <c r="J130" s="360"/>
      <c r="K130" s="361"/>
      <c r="L130" s="362"/>
    </row>
    <row r="131" spans="1:12" ht="12.75" customHeight="1" thickBot="1" x14ac:dyDescent="0.3">
      <c r="B131" s="262"/>
      <c r="C131" s="262"/>
      <c r="D131" s="262"/>
      <c r="E131" s="262"/>
      <c r="F131" s="263"/>
      <c r="G131" s="263"/>
      <c r="H131" s="263"/>
      <c r="I131" s="263"/>
    </row>
    <row r="132" spans="1:12" ht="18" customHeight="1" x14ac:dyDescent="0.25">
      <c r="B132" s="363" t="s">
        <v>0</v>
      </c>
      <c r="C132" s="364"/>
      <c r="D132" s="251" t="s">
        <v>3</v>
      </c>
      <c r="E132" s="252" t="s">
        <v>4</v>
      </c>
      <c r="F132" s="343"/>
      <c r="G132" s="344"/>
      <c r="H132" s="344"/>
      <c r="I132" s="373"/>
      <c r="J132" s="355" t="s">
        <v>158</v>
      </c>
      <c r="K132" s="356"/>
      <c r="L132" s="357"/>
    </row>
    <row r="133" spans="1:12" ht="18" customHeight="1" x14ac:dyDescent="0.25">
      <c r="A133">
        <f ca="1">OFFSET(A133,-6,0)+1</f>
        <v>29</v>
      </c>
      <c r="B133" s="371" t="str">
        <f ca="1">IF(LEN(INDIRECT("Vendor!E"&amp;A133))&lt;1,"",INDIRECT("Vendor!E"&amp;A133))</f>
        <v/>
      </c>
      <c r="C133" s="372"/>
      <c r="D133" s="259" t="str">
        <f ca="1">IF(LEN(INDIRECT("Vendor!J"&amp;A133))&lt;1,"",INDIRECT("Vendor!J"&amp;A133))</f>
        <v/>
      </c>
      <c r="E133" s="260" t="str">
        <f ca="1">IF(LEN(INDIRECT("Vendor!k"&amp;A133))&lt;1,"",INDIRECT("Vendor!k"&amp;A133))</f>
        <v/>
      </c>
      <c r="F133" s="346"/>
      <c r="G133" s="347"/>
      <c r="H133" s="347"/>
      <c r="I133" s="374"/>
      <c r="J133" s="336"/>
      <c r="K133" s="337"/>
      <c r="L133" s="338"/>
    </row>
    <row r="134" spans="1:12" ht="7.5" customHeight="1" x14ac:dyDescent="0.25">
      <c r="B134" s="352"/>
      <c r="C134" s="353"/>
      <c r="D134" s="353"/>
      <c r="E134" s="354"/>
      <c r="F134" s="346"/>
      <c r="G134" s="347"/>
      <c r="H134" s="347"/>
      <c r="I134" s="374"/>
      <c r="J134" s="339"/>
      <c r="K134" s="340"/>
      <c r="L134" s="341"/>
    </row>
    <row r="135" spans="1:12" ht="18" customHeight="1" x14ac:dyDescent="0.25">
      <c r="B135" s="365" t="s">
        <v>2</v>
      </c>
      <c r="C135" s="366"/>
      <c r="D135" s="366"/>
      <c r="E135" s="367"/>
      <c r="F135" s="346"/>
      <c r="G135" s="347"/>
      <c r="H135" s="347"/>
      <c r="I135" s="374"/>
      <c r="J135" s="358" t="s">
        <v>159</v>
      </c>
      <c r="K135" s="312"/>
      <c r="L135" s="359"/>
    </row>
    <row r="136" spans="1:12" ht="18" customHeight="1" thickBot="1" x14ac:dyDescent="0.3">
      <c r="B136" s="368" t="str">
        <f ca="1">IF(LEN(INDIRECT("Vendor!g"&amp;A133))&lt;1,"",INDIRECT("Vendor!g"&amp;A133))</f>
        <v/>
      </c>
      <c r="C136" s="369"/>
      <c r="D136" s="369"/>
      <c r="E136" s="370"/>
      <c r="F136" s="349"/>
      <c r="G136" s="350"/>
      <c r="H136" s="350"/>
      <c r="I136" s="375"/>
      <c r="J136" s="360"/>
      <c r="K136" s="361"/>
      <c r="L136" s="362"/>
    </row>
    <row r="137" spans="1:12" ht="12.75" customHeight="1" thickBot="1" x14ac:dyDescent="0.3">
      <c r="B137" s="262"/>
      <c r="C137" s="262"/>
      <c r="D137" s="262"/>
      <c r="E137" s="262"/>
      <c r="F137" s="263"/>
      <c r="G137" s="263"/>
      <c r="H137" s="263"/>
      <c r="I137" s="263"/>
    </row>
    <row r="138" spans="1:12" ht="18" customHeight="1" x14ac:dyDescent="0.25">
      <c r="B138" s="363" t="s">
        <v>0</v>
      </c>
      <c r="C138" s="364"/>
      <c r="D138" s="251" t="s">
        <v>3</v>
      </c>
      <c r="E138" s="252" t="s">
        <v>4</v>
      </c>
      <c r="F138" s="343"/>
      <c r="G138" s="344"/>
      <c r="H138" s="344"/>
      <c r="I138" s="373"/>
      <c r="J138" s="355" t="s">
        <v>158</v>
      </c>
      <c r="K138" s="356"/>
      <c r="L138" s="357"/>
    </row>
    <row r="139" spans="1:12" ht="18" customHeight="1" x14ac:dyDescent="0.25">
      <c r="A139">
        <f ca="1">OFFSET(A139,-6,0)+1</f>
        <v>30</v>
      </c>
      <c r="B139" s="371" t="str">
        <f ca="1">IF(LEN(INDIRECT("Vendor!E"&amp;A139))&lt;1,"",INDIRECT("Vendor!E"&amp;A139))</f>
        <v/>
      </c>
      <c r="C139" s="372"/>
      <c r="D139" s="259" t="str">
        <f ca="1">IF(LEN(INDIRECT("Vendor!J"&amp;A139))&lt;1,"",INDIRECT("Vendor!J"&amp;A139))</f>
        <v/>
      </c>
      <c r="E139" s="260" t="str">
        <f ca="1">IF(LEN(INDIRECT("Vendor!k"&amp;A139))&lt;1,"",INDIRECT("Vendor!k"&amp;A139))</f>
        <v/>
      </c>
      <c r="F139" s="346"/>
      <c r="G139" s="347"/>
      <c r="H139" s="347"/>
      <c r="I139" s="374"/>
      <c r="J139" s="336"/>
      <c r="K139" s="337"/>
      <c r="L139" s="338"/>
    </row>
    <row r="140" spans="1:12" ht="7.5" customHeight="1" x14ac:dyDescent="0.25">
      <c r="B140" s="352"/>
      <c r="C140" s="353"/>
      <c r="D140" s="353"/>
      <c r="E140" s="354"/>
      <c r="F140" s="346"/>
      <c r="G140" s="347"/>
      <c r="H140" s="347"/>
      <c r="I140" s="374"/>
      <c r="J140" s="339"/>
      <c r="K140" s="340"/>
      <c r="L140" s="341"/>
    </row>
    <row r="141" spans="1:12" ht="18" customHeight="1" x14ac:dyDescent="0.25">
      <c r="B141" s="365" t="s">
        <v>2</v>
      </c>
      <c r="C141" s="366"/>
      <c r="D141" s="366"/>
      <c r="E141" s="367"/>
      <c r="F141" s="346"/>
      <c r="G141" s="347"/>
      <c r="H141" s="347"/>
      <c r="I141" s="374"/>
      <c r="J141" s="358" t="s">
        <v>159</v>
      </c>
      <c r="K141" s="312"/>
      <c r="L141" s="359"/>
    </row>
    <row r="142" spans="1:12" ht="18" customHeight="1" thickBot="1" x14ac:dyDescent="0.3">
      <c r="B142" s="368" t="str">
        <f ca="1">IF(LEN(INDIRECT("Vendor!g"&amp;A139))&lt;1,"",INDIRECT("Vendor!g"&amp;A139))</f>
        <v/>
      </c>
      <c r="C142" s="369"/>
      <c r="D142" s="369"/>
      <c r="E142" s="370"/>
      <c r="F142" s="349"/>
      <c r="G142" s="350"/>
      <c r="H142" s="350"/>
      <c r="I142" s="375"/>
      <c r="J142" s="360"/>
      <c r="K142" s="361"/>
      <c r="L142" s="362"/>
    </row>
    <row r="143" spans="1:12" ht="12.75" customHeight="1" thickBot="1" x14ac:dyDescent="0.3">
      <c r="B143" s="262"/>
      <c r="C143" s="262"/>
      <c r="D143" s="262"/>
      <c r="E143" s="262"/>
      <c r="F143" s="263"/>
      <c r="G143" s="263"/>
      <c r="H143" s="263"/>
      <c r="I143" s="263"/>
    </row>
    <row r="144" spans="1:12" ht="18" customHeight="1" x14ac:dyDescent="0.25">
      <c r="B144" s="363" t="s">
        <v>0</v>
      </c>
      <c r="C144" s="364"/>
      <c r="D144" s="251" t="s">
        <v>3</v>
      </c>
      <c r="E144" s="252" t="s">
        <v>4</v>
      </c>
      <c r="F144" s="343"/>
      <c r="G144" s="344"/>
      <c r="H144" s="344"/>
      <c r="I144" s="373"/>
      <c r="J144" s="355" t="s">
        <v>158</v>
      </c>
      <c r="K144" s="356"/>
      <c r="L144" s="357"/>
    </row>
    <row r="145" spans="1:12" ht="18" customHeight="1" x14ac:dyDescent="0.25">
      <c r="A145">
        <f ca="1">OFFSET(A145,-6,0)+1</f>
        <v>31</v>
      </c>
      <c r="B145" s="371" t="str">
        <f ca="1">IF(LEN(INDIRECT("Vendor!E"&amp;A145))&lt;1,"",INDIRECT("Vendor!E"&amp;A145))</f>
        <v/>
      </c>
      <c r="C145" s="372"/>
      <c r="D145" s="259" t="str">
        <f ca="1">IF(LEN(INDIRECT("Vendor!J"&amp;A145))&lt;1,"",INDIRECT("Vendor!J"&amp;A145))</f>
        <v/>
      </c>
      <c r="E145" s="260" t="str">
        <f ca="1">IF(LEN(INDIRECT("Vendor!k"&amp;A145))&lt;1,"",INDIRECT("Vendor!k"&amp;A145))</f>
        <v/>
      </c>
      <c r="F145" s="346"/>
      <c r="G145" s="347"/>
      <c r="H145" s="347"/>
      <c r="I145" s="374"/>
      <c r="J145" s="336"/>
      <c r="K145" s="337"/>
      <c r="L145" s="338"/>
    </row>
    <row r="146" spans="1:12" ht="7.5" customHeight="1" x14ac:dyDescent="0.25">
      <c r="B146" s="352"/>
      <c r="C146" s="353"/>
      <c r="D146" s="353"/>
      <c r="E146" s="354"/>
      <c r="F146" s="346"/>
      <c r="G146" s="347"/>
      <c r="H146" s="347"/>
      <c r="I146" s="374"/>
      <c r="J146" s="339"/>
      <c r="K146" s="340"/>
      <c r="L146" s="341"/>
    </row>
    <row r="147" spans="1:12" ht="18" customHeight="1" x14ac:dyDescent="0.25">
      <c r="B147" s="365" t="s">
        <v>2</v>
      </c>
      <c r="C147" s="366"/>
      <c r="D147" s="366"/>
      <c r="E147" s="367"/>
      <c r="F147" s="346"/>
      <c r="G147" s="347"/>
      <c r="H147" s="347"/>
      <c r="I147" s="374"/>
      <c r="J147" s="358" t="s">
        <v>159</v>
      </c>
      <c r="K147" s="312"/>
      <c r="L147" s="359"/>
    </row>
    <row r="148" spans="1:12" ht="18" customHeight="1" thickBot="1" x14ac:dyDescent="0.3">
      <c r="B148" s="368" t="str">
        <f ca="1">IF(LEN(INDIRECT("Vendor!g"&amp;A145))&lt;1,"",INDIRECT("Vendor!g"&amp;A145))</f>
        <v/>
      </c>
      <c r="C148" s="369"/>
      <c r="D148" s="369"/>
      <c r="E148" s="370"/>
      <c r="F148" s="349"/>
      <c r="G148" s="350"/>
      <c r="H148" s="350"/>
      <c r="I148" s="375"/>
      <c r="J148" s="360"/>
      <c r="K148" s="361"/>
      <c r="L148" s="362"/>
    </row>
    <row r="149" spans="1:12" ht="12.75" customHeight="1" thickBot="1" x14ac:dyDescent="0.3">
      <c r="B149" s="262"/>
      <c r="C149" s="262"/>
      <c r="D149" s="262"/>
      <c r="E149" s="262"/>
      <c r="F149" s="263"/>
      <c r="G149" s="263"/>
      <c r="H149" s="263"/>
      <c r="I149" s="263"/>
    </row>
    <row r="150" spans="1:12" ht="18" customHeight="1" x14ac:dyDescent="0.25">
      <c r="B150" s="363" t="s">
        <v>0</v>
      </c>
      <c r="C150" s="364"/>
      <c r="D150" s="251" t="s">
        <v>3</v>
      </c>
      <c r="E150" s="252" t="s">
        <v>4</v>
      </c>
      <c r="F150" s="343"/>
      <c r="G150" s="344"/>
      <c r="H150" s="344"/>
      <c r="I150" s="373"/>
      <c r="J150" s="355" t="s">
        <v>158</v>
      </c>
      <c r="K150" s="356"/>
      <c r="L150" s="357"/>
    </row>
    <row r="151" spans="1:12" ht="18" customHeight="1" x14ac:dyDescent="0.25">
      <c r="A151">
        <f ca="1">OFFSET(A151,-6,0)+1</f>
        <v>32</v>
      </c>
      <c r="B151" s="371" t="str">
        <f ca="1">IF(LEN(INDIRECT("Vendor!E"&amp;A151))&lt;1,"",INDIRECT("Vendor!E"&amp;A151))</f>
        <v/>
      </c>
      <c r="C151" s="372"/>
      <c r="D151" s="259" t="str">
        <f ca="1">IF(LEN(INDIRECT("Vendor!J"&amp;A151))&lt;1,"",INDIRECT("Vendor!J"&amp;A151))</f>
        <v/>
      </c>
      <c r="E151" s="260" t="str">
        <f ca="1">IF(LEN(INDIRECT("Vendor!k"&amp;A151))&lt;1,"",INDIRECT("Vendor!k"&amp;A151))</f>
        <v/>
      </c>
      <c r="F151" s="346"/>
      <c r="G151" s="347"/>
      <c r="H151" s="347"/>
      <c r="I151" s="374"/>
      <c r="J151" s="336"/>
      <c r="K151" s="337"/>
      <c r="L151" s="338"/>
    </row>
    <row r="152" spans="1:12" ht="7.5" customHeight="1" x14ac:dyDescent="0.25">
      <c r="B152" s="352"/>
      <c r="C152" s="353"/>
      <c r="D152" s="353"/>
      <c r="E152" s="354"/>
      <c r="F152" s="346"/>
      <c r="G152" s="347"/>
      <c r="H152" s="347"/>
      <c r="I152" s="374"/>
      <c r="J152" s="339"/>
      <c r="K152" s="340"/>
      <c r="L152" s="341"/>
    </row>
    <row r="153" spans="1:12" ht="18" customHeight="1" x14ac:dyDescent="0.25">
      <c r="B153" s="365" t="s">
        <v>2</v>
      </c>
      <c r="C153" s="366"/>
      <c r="D153" s="366"/>
      <c r="E153" s="367"/>
      <c r="F153" s="346"/>
      <c r="G153" s="347"/>
      <c r="H153" s="347"/>
      <c r="I153" s="374"/>
      <c r="J153" s="358" t="s">
        <v>159</v>
      </c>
      <c r="K153" s="312"/>
      <c r="L153" s="359"/>
    </row>
    <row r="154" spans="1:12" ht="18" customHeight="1" thickBot="1" x14ac:dyDescent="0.3">
      <c r="B154" s="368" t="str">
        <f ca="1">IF(LEN(INDIRECT("Vendor!g"&amp;A151))&lt;1,"",INDIRECT("Vendor!g"&amp;A151))</f>
        <v/>
      </c>
      <c r="C154" s="369"/>
      <c r="D154" s="369"/>
      <c r="E154" s="370"/>
      <c r="F154" s="349"/>
      <c r="G154" s="350"/>
      <c r="H154" s="350"/>
      <c r="I154" s="375"/>
      <c r="J154" s="360"/>
      <c r="K154" s="361"/>
      <c r="L154" s="362"/>
    </row>
    <row r="155" spans="1:12" ht="12.75" customHeight="1" thickBot="1" x14ac:dyDescent="0.3">
      <c r="B155" s="262"/>
      <c r="C155" s="262"/>
      <c r="D155" s="262"/>
      <c r="E155" s="262"/>
      <c r="F155" s="263"/>
      <c r="G155" s="263"/>
      <c r="H155" s="263"/>
      <c r="I155" s="263"/>
    </row>
    <row r="156" spans="1:12" ht="18" customHeight="1" x14ac:dyDescent="0.25">
      <c r="B156" s="363" t="s">
        <v>0</v>
      </c>
      <c r="C156" s="364"/>
      <c r="D156" s="251" t="s">
        <v>3</v>
      </c>
      <c r="E156" s="252" t="s">
        <v>4</v>
      </c>
      <c r="F156" s="343"/>
      <c r="G156" s="344"/>
      <c r="H156" s="344"/>
      <c r="I156" s="373"/>
      <c r="J156" s="355" t="s">
        <v>158</v>
      </c>
      <c r="K156" s="356"/>
      <c r="L156" s="357"/>
    </row>
    <row r="157" spans="1:12" ht="18" customHeight="1" x14ac:dyDescent="0.25">
      <c r="A157">
        <f ca="1">OFFSET(A157,-6,0)+1</f>
        <v>33</v>
      </c>
      <c r="B157" s="371" t="str">
        <f ca="1">IF(LEN(INDIRECT("Vendor!E"&amp;A157))&lt;1,"",INDIRECT("Vendor!E"&amp;A157))</f>
        <v/>
      </c>
      <c r="C157" s="372"/>
      <c r="D157" s="259" t="str">
        <f ca="1">IF(LEN(INDIRECT("Vendor!J"&amp;A157))&lt;1,"",INDIRECT("Vendor!J"&amp;A157))</f>
        <v/>
      </c>
      <c r="E157" s="260" t="str">
        <f ca="1">IF(LEN(INDIRECT("Vendor!k"&amp;A157))&lt;1,"",INDIRECT("Vendor!k"&amp;A157))</f>
        <v/>
      </c>
      <c r="F157" s="346"/>
      <c r="G157" s="347"/>
      <c r="H157" s="347"/>
      <c r="I157" s="374"/>
      <c r="J157" s="336"/>
      <c r="K157" s="337"/>
      <c r="L157" s="338"/>
    </row>
    <row r="158" spans="1:12" ht="7.5" customHeight="1" x14ac:dyDescent="0.25">
      <c r="B158" s="352"/>
      <c r="C158" s="353"/>
      <c r="D158" s="353"/>
      <c r="E158" s="354"/>
      <c r="F158" s="346"/>
      <c r="G158" s="347"/>
      <c r="H158" s="347"/>
      <c r="I158" s="374"/>
      <c r="J158" s="339"/>
      <c r="K158" s="340"/>
      <c r="L158" s="341"/>
    </row>
    <row r="159" spans="1:12" ht="18" customHeight="1" x14ac:dyDescent="0.25">
      <c r="B159" s="365" t="s">
        <v>2</v>
      </c>
      <c r="C159" s="366"/>
      <c r="D159" s="366"/>
      <c r="E159" s="367"/>
      <c r="F159" s="346"/>
      <c r="G159" s="347"/>
      <c r="H159" s="347"/>
      <c r="I159" s="374"/>
      <c r="J159" s="358" t="s">
        <v>159</v>
      </c>
      <c r="K159" s="312"/>
      <c r="L159" s="359"/>
    </row>
    <row r="160" spans="1:12" ht="18" customHeight="1" thickBot="1" x14ac:dyDescent="0.3">
      <c r="B160" s="368" t="str">
        <f ca="1">IF(LEN(INDIRECT("Vendor!g"&amp;A157))&lt;1,"",INDIRECT("Vendor!g"&amp;A157))</f>
        <v/>
      </c>
      <c r="C160" s="369"/>
      <c r="D160" s="369"/>
      <c r="E160" s="370"/>
      <c r="F160" s="349"/>
      <c r="G160" s="350"/>
      <c r="H160" s="350"/>
      <c r="I160" s="375"/>
      <c r="J160" s="360"/>
      <c r="K160" s="361"/>
      <c r="L160" s="362"/>
    </row>
    <row r="161" spans="1:12" ht="12.75" customHeight="1" thickBot="1" x14ac:dyDescent="0.3">
      <c r="B161" s="262"/>
      <c r="C161" s="262"/>
      <c r="D161" s="262"/>
      <c r="E161" s="262"/>
      <c r="F161" s="263"/>
      <c r="G161" s="263"/>
      <c r="H161" s="263"/>
      <c r="I161" s="263"/>
    </row>
    <row r="162" spans="1:12" ht="18" customHeight="1" x14ac:dyDescent="0.25">
      <c r="B162" s="363" t="s">
        <v>0</v>
      </c>
      <c r="C162" s="364"/>
      <c r="D162" s="251" t="s">
        <v>3</v>
      </c>
      <c r="E162" s="252" t="s">
        <v>4</v>
      </c>
      <c r="F162" s="343"/>
      <c r="G162" s="344"/>
      <c r="H162" s="344"/>
      <c r="I162" s="373"/>
      <c r="J162" s="355" t="s">
        <v>158</v>
      </c>
      <c r="K162" s="356"/>
      <c r="L162" s="357"/>
    </row>
    <row r="163" spans="1:12" ht="18" customHeight="1" x14ac:dyDescent="0.25">
      <c r="A163">
        <f ca="1">OFFSET(A163,-6,0)+1</f>
        <v>34</v>
      </c>
      <c r="B163" s="371" t="str">
        <f ca="1">IF(LEN(INDIRECT("Vendor!E"&amp;A163))&lt;1,"",INDIRECT("Vendor!E"&amp;A163))</f>
        <v/>
      </c>
      <c r="C163" s="372"/>
      <c r="D163" s="259" t="str">
        <f ca="1">IF(LEN(INDIRECT("Vendor!J"&amp;A163))&lt;1,"",INDIRECT("Vendor!J"&amp;A163))</f>
        <v/>
      </c>
      <c r="E163" s="260" t="str">
        <f ca="1">IF(LEN(INDIRECT("Vendor!k"&amp;A163))&lt;1,"",INDIRECT("Vendor!k"&amp;A163))</f>
        <v/>
      </c>
      <c r="F163" s="346"/>
      <c r="G163" s="347"/>
      <c r="H163" s="347"/>
      <c r="I163" s="374"/>
      <c r="J163" s="336"/>
      <c r="K163" s="337"/>
      <c r="L163" s="338"/>
    </row>
    <row r="164" spans="1:12" ht="7.5" customHeight="1" x14ac:dyDescent="0.25">
      <c r="B164" s="352"/>
      <c r="C164" s="353"/>
      <c r="D164" s="353"/>
      <c r="E164" s="354"/>
      <c r="F164" s="346"/>
      <c r="G164" s="347"/>
      <c r="H164" s="347"/>
      <c r="I164" s="374"/>
      <c r="J164" s="339"/>
      <c r="K164" s="340"/>
      <c r="L164" s="341"/>
    </row>
    <row r="165" spans="1:12" ht="18" customHeight="1" x14ac:dyDescent="0.25">
      <c r="B165" s="365" t="s">
        <v>2</v>
      </c>
      <c r="C165" s="366"/>
      <c r="D165" s="366"/>
      <c r="E165" s="367"/>
      <c r="F165" s="346"/>
      <c r="G165" s="347"/>
      <c r="H165" s="347"/>
      <c r="I165" s="374"/>
      <c r="J165" s="358" t="s">
        <v>159</v>
      </c>
      <c r="K165" s="312"/>
      <c r="L165" s="359"/>
    </row>
    <row r="166" spans="1:12" ht="18" customHeight="1" thickBot="1" x14ac:dyDescent="0.3">
      <c r="B166" s="368" t="str">
        <f ca="1">IF(LEN(INDIRECT("Vendor!g"&amp;A163))&lt;1,"",INDIRECT("Vendor!g"&amp;A163))</f>
        <v/>
      </c>
      <c r="C166" s="369"/>
      <c r="D166" s="369"/>
      <c r="E166" s="370"/>
      <c r="F166" s="349"/>
      <c r="G166" s="350"/>
      <c r="H166" s="350"/>
      <c r="I166" s="375"/>
      <c r="J166" s="360"/>
      <c r="K166" s="361"/>
      <c r="L166" s="362"/>
    </row>
    <row r="167" spans="1:12" ht="12.75" customHeight="1" thickBot="1" x14ac:dyDescent="0.3">
      <c r="B167" s="262"/>
      <c r="C167" s="262"/>
      <c r="D167" s="262"/>
      <c r="E167" s="262"/>
      <c r="F167" s="263"/>
      <c r="G167" s="263"/>
      <c r="H167" s="263"/>
      <c r="I167" s="263"/>
    </row>
    <row r="168" spans="1:12" ht="18" customHeight="1" x14ac:dyDescent="0.25">
      <c r="B168" s="363" t="s">
        <v>0</v>
      </c>
      <c r="C168" s="364"/>
      <c r="D168" s="251" t="s">
        <v>3</v>
      </c>
      <c r="E168" s="252" t="s">
        <v>4</v>
      </c>
      <c r="F168" s="343"/>
      <c r="G168" s="344"/>
      <c r="H168" s="344"/>
      <c r="I168" s="373"/>
      <c r="J168" s="355" t="s">
        <v>158</v>
      </c>
      <c r="K168" s="356"/>
      <c r="L168" s="357"/>
    </row>
    <row r="169" spans="1:12" ht="18" customHeight="1" x14ac:dyDescent="0.25">
      <c r="A169">
        <f ca="1">OFFSET(A169,-6,0)+1</f>
        <v>35</v>
      </c>
      <c r="B169" s="371" t="str">
        <f ca="1">IF(LEN(INDIRECT("Vendor!E"&amp;A169))&lt;1,"",INDIRECT("Vendor!E"&amp;A169))</f>
        <v/>
      </c>
      <c r="C169" s="372"/>
      <c r="D169" s="259" t="str">
        <f ca="1">IF(LEN(INDIRECT("Vendor!J"&amp;A169))&lt;1,"",INDIRECT("Vendor!J"&amp;A169))</f>
        <v/>
      </c>
      <c r="E169" s="260" t="str">
        <f ca="1">IF(LEN(INDIRECT("Vendor!k"&amp;A169))&lt;1,"",INDIRECT("Vendor!k"&amp;A169))</f>
        <v/>
      </c>
      <c r="F169" s="346"/>
      <c r="G169" s="347"/>
      <c r="H169" s="347"/>
      <c r="I169" s="374"/>
      <c r="J169" s="336"/>
      <c r="K169" s="337"/>
      <c r="L169" s="338"/>
    </row>
    <row r="170" spans="1:12" ht="7.5" customHeight="1" x14ac:dyDescent="0.25">
      <c r="B170" s="352"/>
      <c r="C170" s="353"/>
      <c r="D170" s="353"/>
      <c r="E170" s="354"/>
      <c r="F170" s="346"/>
      <c r="G170" s="347"/>
      <c r="H170" s="347"/>
      <c r="I170" s="374"/>
      <c r="J170" s="339"/>
      <c r="K170" s="340"/>
      <c r="L170" s="341"/>
    </row>
    <row r="171" spans="1:12" ht="18" customHeight="1" x14ac:dyDescent="0.25">
      <c r="B171" s="365" t="s">
        <v>2</v>
      </c>
      <c r="C171" s="366"/>
      <c r="D171" s="366"/>
      <c r="E171" s="367"/>
      <c r="F171" s="346"/>
      <c r="G171" s="347"/>
      <c r="H171" s="347"/>
      <c r="I171" s="374"/>
      <c r="J171" s="358" t="s">
        <v>159</v>
      </c>
      <c r="K171" s="312"/>
      <c r="L171" s="359"/>
    </row>
    <row r="172" spans="1:12" ht="18" customHeight="1" thickBot="1" x14ac:dyDescent="0.3">
      <c r="B172" s="368" t="str">
        <f ca="1">IF(LEN(INDIRECT("Vendor!g"&amp;A169))&lt;1,"",INDIRECT("Vendor!g"&amp;A169))</f>
        <v/>
      </c>
      <c r="C172" s="369"/>
      <c r="D172" s="369"/>
      <c r="E172" s="370"/>
      <c r="F172" s="349"/>
      <c r="G172" s="350"/>
      <c r="H172" s="350"/>
      <c r="I172" s="375"/>
      <c r="J172" s="360"/>
      <c r="K172" s="361"/>
      <c r="L172" s="362"/>
    </row>
    <row r="173" spans="1:12" ht="12.75" customHeight="1" thickBot="1" x14ac:dyDescent="0.3">
      <c r="B173" s="262"/>
      <c r="C173" s="262"/>
      <c r="D173" s="262"/>
      <c r="E173" s="262"/>
      <c r="F173" s="263"/>
      <c r="G173" s="263"/>
      <c r="H173" s="263"/>
      <c r="I173" s="263"/>
    </row>
    <row r="174" spans="1:12" ht="18" customHeight="1" x14ac:dyDescent="0.25">
      <c r="B174" s="363" t="s">
        <v>0</v>
      </c>
      <c r="C174" s="364"/>
      <c r="D174" s="251" t="s">
        <v>3</v>
      </c>
      <c r="E174" s="252" t="s">
        <v>4</v>
      </c>
      <c r="F174" s="343"/>
      <c r="G174" s="344"/>
      <c r="H174" s="344"/>
      <c r="I174" s="373"/>
      <c r="J174" s="355" t="s">
        <v>158</v>
      </c>
      <c r="K174" s="356"/>
      <c r="L174" s="357"/>
    </row>
    <row r="175" spans="1:12" ht="18" customHeight="1" x14ac:dyDescent="0.25">
      <c r="A175">
        <f ca="1">OFFSET(A175,-6,0)+1</f>
        <v>36</v>
      </c>
      <c r="B175" s="371" t="str">
        <f ca="1">IF(LEN(INDIRECT("Vendor!E"&amp;A175))&lt;1,"",INDIRECT("Vendor!E"&amp;A175))</f>
        <v/>
      </c>
      <c r="C175" s="372"/>
      <c r="D175" s="259" t="str">
        <f ca="1">IF(LEN(INDIRECT("Vendor!J"&amp;A175))&lt;1,"",INDIRECT("Vendor!J"&amp;A175))</f>
        <v/>
      </c>
      <c r="E175" s="260" t="str">
        <f ca="1">IF(LEN(INDIRECT("Vendor!k"&amp;A175))&lt;1,"",INDIRECT("Vendor!k"&amp;A175))</f>
        <v/>
      </c>
      <c r="F175" s="346"/>
      <c r="G175" s="347"/>
      <c r="H175" s="347"/>
      <c r="I175" s="374"/>
      <c r="J175" s="336"/>
      <c r="K175" s="337"/>
      <c r="L175" s="338"/>
    </row>
    <row r="176" spans="1:12" ht="7.5" customHeight="1" x14ac:dyDescent="0.25">
      <c r="B176" s="352"/>
      <c r="C176" s="353"/>
      <c r="D176" s="353"/>
      <c r="E176" s="354"/>
      <c r="F176" s="346"/>
      <c r="G176" s="347"/>
      <c r="H176" s="347"/>
      <c r="I176" s="374"/>
      <c r="J176" s="339"/>
      <c r="K176" s="340"/>
      <c r="L176" s="341"/>
    </row>
    <row r="177" spans="1:12" ht="18" customHeight="1" x14ac:dyDescent="0.25">
      <c r="B177" s="365" t="s">
        <v>2</v>
      </c>
      <c r="C177" s="366"/>
      <c r="D177" s="366"/>
      <c r="E177" s="367"/>
      <c r="F177" s="346"/>
      <c r="G177" s="347"/>
      <c r="H177" s="347"/>
      <c r="I177" s="374"/>
      <c r="J177" s="358" t="s">
        <v>159</v>
      </c>
      <c r="K177" s="312"/>
      <c r="L177" s="359"/>
    </row>
    <row r="178" spans="1:12" ht="18" customHeight="1" thickBot="1" x14ac:dyDescent="0.3">
      <c r="B178" s="368" t="str">
        <f ca="1">IF(LEN(INDIRECT("Vendor!g"&amp;A175))&lt;1,"",INDIRECT("Vendor!g"&amp;A175))</f>
        <v/>
      </c>
      <c r="C178" s="369"/>
      <c r="D178" s="369"/>
      <c r="E178" s="370"/>
      <c r="F178" s="349"/>
      <c r="G178" s="350"/>
      <c r="H178" s="350"/>
      <c r="I178" s="375"/>
      <c r="J178" s="360"/>
      <c r="K178" s="361"/>
      <c r="L178" s="362"/>
    </row>
    <row r="179" spans="1:12" ht="12.75" customHeight="1" thickBot="1" x14ac:dyDescent="0.3">
      <c r="B179" s="262"/>
      <c r="C179" s="262"/>
      <c r="D179" s="262"/>
      <c r="E179" s="262"/>
      <c r="F179" s="263"/>
      <c r="G179" s="263"/>
      <c r="H179" s="263"/>
      <c r="I179" s="263"/>
    </row>
    <row r="180" spans="1:12" ht="18" customHeight="1" x14ac:dyDescent="0.25">
      <c r="B180" s="363" t="s">
        <v>0</v>
      </c>
      <c r="C180" s="364"/>
      <c r="D180" s="251" t="s">
        <v>3</v>
      </c>
      <c r="E180" s="252" t="s">
        <v>4</v>
      </c>
      <c r="F180" s="343"/>
      <c r="G180" s="344"/>
      <c r="H180" s="344"/>
      <c r="I180" s="373"/>
      <c r="J180" s="355" t="s">
        <v>158</v>
      </c>
      <c r="K180" s="356"/>
      <c r="L180" s="357"/>
    </row>
    <row r="181" spans="1:12" ht="18" customHeight="1" x14ac:dyDescent="0.25">
      <c r="A181">
        <f ca="1">OFFSET(A181,-6,0)+1</f>
        <v>37</v>
      </c>
      <c r="B181" s="371" t="str">
        <f ca="1">IF(LEN(INDIRECT("Vendor!E"&amp;A181))&lt;1,"",INDIRECT("Vendor!E"&amp;A181))</f>
        <v/>
      </c>
      <c r="C181" s="372"/>
      <c r="D181" s="259" t="str">
        <f ca="1">IF(LEN(INDIRECT("Vendor!J"&amp;A181))&lt;1,"",INDIRECT("Vendor!J"&amp;A181))</f>
        <v/>
      </c>
      <c r="E181" s="260" t="str">
        <f ca="1">IF(LEN(INDIRECT("Vendor!k"&amp;A181))&lt;1,"",INDIRECT("Vendor!k"&amp;A181))</f>
        <v/>
      </c>
      <c r="F181" s="346"/>
      <c r="G181" s="347"/>
      <c r="H181" s="347"/>
      <c r="I181" s="374"/>
      <c r="J181" s="336"/>
      <c r="K181" s="337"/>
      <c r="L181" s="338"/>
    </row>
    <row r="182" spans="1:12" ht="7.5" customHeight="1" x14ac:dyDescent="0.25">
      <c r="B182" s="352"/>
      <c r="C182" s="353"/>
      <c r="D182" s="353"/>
      <c r="E182" s="354"/>
      <c r="F182" s="346"/>
      <c r="G182" s="347"/>
      <c r="H182" s="347"/>
      <c r="I182" s="374"/>
      <c r="J182" s="339"/>
      <c r="K182" s="340"/>
      <c r="L182" s="341"/>
    </row>
    <row r="183" spans="1:12" ht="18" customHeight="1" x14ac:dyDescent="0.25">
      <c r="B183" s="365" t="s">
        <v>2</v>
      </c>
      <c r="C183" s="366"/>
      <c r="D183" s="366"/>
      <c r="E183" s="367"/>
      <c r="F183" s="346"/>
      <c r="G183" s="347"/>
      <c r="H183" s="347"/>
      <c r="I183" s="374"/>
      <c r="J183" s="358" t="s">
        <v>159</v>
      </c>
      <c r="K183" s="312"/>
      <c r="L183" s="359"/>
    </row>
    <row r="184" spans="1:12" ht="18" customHeight="1" thickBot="1" x14ac:dyDescent="0.3">
      <c r="B184" s="368" t="str">
        <f ca="1">IF(LEN(INDIRECT("Vendor!g"&amp;A181))&lt;1,"",INDIRECT("Vendor!g"&amp;A181))</f>
        <v/>
      </c>
      <c r="C184" s="369"/>
      <c r="D184" s="369"/>
      <c r="E184" s="370"/>
      <c r="F184" s="349"/>
      <c r="G184" s="350"/>
      <c r="H184" s="350"/>
      <c r="I184" s="375"/>
      <c r="J184" s="360"/>
      <c r="K184" s="361"/>
      <c r="L184" s="362"/>
    </row>
    <row r="185" spans="1:12" ht="12.75" customHeight="1" thickBot="1" x14ac:dyDescent="0.3">
      <c r="B185" s="262"/>
      <c r="C185" s="262"/>
      <c r="D185" s="262"/>
      <c r="E185" s="262"/>
      <c r="F185" s="263"/>
      <c r="G185" s="263"/>
      <c r="H185" s="263"/>
      <c r="I185" s="263"/>
    </row>
    <row r="186" spans="1:12" ht="18" customHeight="1" x14ac:dyDescent="0.25">
      <c r="B186" s="363" t="s">
        <v>0</v>
      </c>
      <c r="C186" s="364"/>
      <c r="D186" s="251" t="s">
        <v>3</v>
      </c>
      <c r="E186" s="252" t="s">
        <v>4</v>
      </c>
      <c r="F186" s="343"/>
      <c r="G186" s="344"/>
      <c r="H186" s="344"/>
      <c r="I186" s="373"/>
      <c r="J186" s="355" t="s">
        <v>158</v>
      </c>
      <c r="K186" s="356"/>
      <c r="L186" s="357"/>
    </row>
    <row r="187" spans="1:12" ht="18" customHeight="1" x14ac:dyDescent="0.25">
      <c r="A187">
        <f ca="1">OFFSET(A187,-6,0)+1</f>
        <v>38</v>
      </c>
      <c r="B187" s="371" t="str">
        <f ca="1">IF(LEN(INDIRECT("Vendor!E"&amp;A187))&lt;1,"",INDIRECT("Vendor!E"&amp;A187))</f>
        <v/>
      </c>
      <c r="C187" s="372"/>
      <c r="D187" s="259" t="str">
        <f ca="1">IF(LEN(INDIRECT("Vendor!J"&amp;A187))&lt;1,"",INDIRECT("Vendor!J"&amp;A187))</f>
        <v/>
      </c>
      <c r="E187" s="260" t="str">
        <f ca="1">IF(LEN(INDIRECT("Vendor!k"&amp;A187))&lt;1,"",INDIRECT("Vendor!k"&amp;A187))</f>
        <v/>
      </c>
      <c r="F187" s="346"/>
      <c r="G187" s="347"/>
      <c r="H187" s="347"/>
      <c r="I187" s="374"/>
      <c r="J187" s="336"/>
      <c r="K187" s="337"/>
      <c r="L187" s="338"/>
    </row>
    <row r="188" spans="1:12" ht="7.5" customHeight="1" x14ac:dyDescent="0.25">
      <c r="B188" s="352"/>
      <c r="C188" s="353"/>
      <c r="D188" s="353"/>
      <c r="E188" s="354"/>
      <c r="F188" s="346"/>
      <c r="G188" s="347"/>
      <c r="H188" s="347"/>
      <c r="I188" s="374"/>
      <c r="J188" s="339"/>
      <c r="K188" s="340"/>
      <c r="L188" s="341"/>
    </row>
    <row r="189" spans="1:12" ht="18" customHeight="1" x14ac:dyDescent="0.25">
      <c r="B189" s="365" t="s">
        <v>2</v>
      </c>
      <c r="C189" s="366"/>
      <c r="D189" s="366"/>
      <c r="E189" s="367"/>
      <c r="F189" s="346"/>
      <c r="G189" s="347"/>
      <c r="H189" s="347"/>
      <c r="I189" s="374"/>
      <c r="J189" s="358" t="s">
        <v>159</v>
      </c>
      <c r="K189" s="312"/>
      <c r="L189" s="359"/>
    </row>
    <row r="190" spans="1:12" ht="18" customHeight="1" thickBot="1" x14ac:dyDescent="0.3">
      <c r="B190" s="368" t="str">
        <f ca="1">IF(LEN(INDIRECT("Vendor!g"&amp;A187))&lt;1,"",INDIRECT("Vendor!g"&amp;A187))</f>
        <v/>
      </c>
      <c r="C190" s="369"/>
      <c r="D190" s="369"/>
      <c r="E190" s="370"/>
      <c r="F190" s="349"/>
      <c r="G190" s="350"/>
      <c r="H190" s="350"/>
      <c r="I190" s="375"/>
      <c r="J190" s="360"/>
      <c r="K190" s="361"/>
      <c r="L190" s="362"/>
    </row>
    <row r="191" spans="1:12" ht="12.75" customHeight="1" thickBot="1" x14ac:dyDescent="0.3">
      <c r="B191" s="262"/>
      <c r="C191" s="262"/>
      <c r="D191" s="262"/>
      <c r="E191" s="262"/>
      <c r="F191" s="263"/>
      <c r="G191" s="263"/>
      <c r="H191" s="263"/>
      <c r="I191" s="263"/>
    </row>
    <row r="192" spans="1:12" ht="18" customHeight="1" x14ac:dyDescent="0.25">
      <c r="B192" s="363" t="s">
        <v>0</v>
      </c>
      <c r="C192" s="364"/>
      <c r="D192" s="251" t="s">
        <v>3</v>
      </c>
      <c r="E192" s="252" t="s">
        <v>4</v>
      </c>
      <c r="F192" s="343"/>
      <c r="G192" s="344"/>
      <c r="H192" s="344"/>
      <c r="I192" s="373"/>
      <c r="J192" s="355" t="s">
        <v>158</v>
      </c>
      <c r="K192" s="356"/>
      <c r="L192" s="357"/>
    </row>
    <row r="193" spans="1:12" ht="18" customHeight="1" x14ac:dyDescent="0.25">
      <c r="A193">
        <f ca="1">OFFSET(A193,-6,0)+1</f>
        <v>39</v>
      </c>
      <c r="B193" s="371" t="str">
        <f ca="1">IF(LEN(INDIRECT("Vendor!E"&amp;A193))&lt;1,"",INDIRECT("Vendor!E"&amp;A193))</f>
        <v/>
      </c>
      <c r="C193" s="372"/>
      <c r="D193" s="259" t="str">
        <f ca="1">IF(LEN(INDIRECT("Vendor!J"&amp;A193))&lt;1,"",INDIRECT("Vendor!J"&amp;A193))</f>
        <v/>
      </c>
      <c r="E193" s="260" t="str">
        <f ca="1">IF(LEN(INDIRECT("Vendor!k"&amp;A193))&lt;1,"",INDIRECT("Vendor!k"&amp;A193))</f>
        <v/>
      </c>
      <c r="F193" s="346"/>
      <c r="G193" s="347"/>
      <c r="H193" s="347"/>
      <c r="I193" s="374"/>
      <c r="J193" s="336"/>
      <c r="K193" s="337"/>
      <c r="L193" s="338"/>
    </row>
    <row r="194" spans="1:12" ht="7.5" customHeight="1" x14ac:dyDescent="0.25">
      <c r="B194" s="352"/>
      <c r="C194" s="353"/>
      <c r="D194" s="353"/>
      <c r="E194" s="354"/>
      <c r="F194" s="346"/>
      <c r="G194" s="347"/>
      <c r="H194" s="347"/>
      <c r="I194" s="374"/>
      <c r="J194" s="339"/>
      <c r="K194" s="340"/>
      <c r="L194" s="341"/>
    </row>
    <row r="195" spans="1:12" ht="18" customHeight="1" x14ac:dyDescent="0.25">
      <c r="B195" s="365" t="s">
        <v>2</v>
      </c>
      <c r="C195" s="366"/>
      <c r="D195" s="366"/>
      <c r="E195" s="367"/>
      <c r="F195" s="346"/>
      <c r="G195" s="347"/>
      <c r="H195" s="347"/>
      <c r="I195" s="374"/>
      <c r="J195" s="358" t="s">
        <v>159</v>
      </c>
      <c r="K195" s="312"/>
      <c r="L195" s="359"/>
    </row>
    <row r="196" spans="1:12" ht="18" customHeight="1" thickBot="1" x14ac:dyDescent="0.3">
      <c r="B196" s="368" t="str">
        <f ca="1">IF(LEN(INDIRECT("Vendor!g"&amp;A193))&lt;1,"",INDIRECT("Vendor!g"&amp;A193))</f>
        <v/>
      </c>
      <c r="C196" s="369"/>
      <c r="D196" s="369"/>
      <c r="E196" s="370"/>
      <c r="F196" s="349"/>
      <c r="G196" s="350"/>
      <c r="H196" s="350"/>
      <c r="I196" s="375"/>
      <c r="J196" s="360"/>
      <c r="K196" s="361"/>
      <c r="L196" s="362"/>
    </row>
    <row r="197" spans="1:12" ht="12.75" customHeight="1" thickBot="1" x14ac:dyDescent="0.3">
      <c r="B197" s="262"/>
      <c r="C197" s="262"/>
      <c r="D197" s="262"/>
      <c r="E197" s="262"/>
      <c r="F197" s="263"/>
      <c r="G197" s="263"/>
      <c r="H197" s="263"/>
      <c r="I197" s="263"/>
    </row>
    <row r="198" spans="1:12" ht="18" customHeight="1" x14ac:dyDescent="0.25">
      <c r="B198" s="363" t="s">
        <v>0</v>
      </c>
      <c r="C198" s="364"/>
      <c r="D198" s="251" t="s">
        <v>3</v>
      </c>
      <c r="E198" s="252" t="s">
        <v>4</v>
      </c>
      <c r="F198" s="343"/>
      <c r="G198" s="344"/>
      <c r="H198" s="344"/>
      <c r="I198" s="373"/>
      <c r="J198" s="355" t="s">
        <v>158</v>
      </c>
      <c r="K198" s="356"/>
      <c r="L198" s="357"/>
    </row>
    <row r="199" spans="1:12" ht="18" customHeight="1" x14ac:dyDescent="0.25">
      <c r="A199">
        <f ca="1">OFFSET(A199,-6,0)+1</f>
        <v>40</v>
      </c>
      <c r="B199" s="371" t="str">
        <f ca="1">IF(LEN(INDIRECT("Vendor!E"&amp;A199))&lt;1,"",INDIRECT("Vendor!E"&amp;A199))</f>
        <v/>
      </c>
      <c r="C199" s="372"/>
      <c r="D199" s="259" t="str">
        <f ca="1">IF(LEN(INDIRECT("Vendor!J"&amp;A199))&lt;1,"",INDIRECT("Vendor!J"&amp;A199))</f>
        <v/>
      </c>
      <c r="E199" s="260" t="str">
        <f ca="1">IF(LEN(INDIRECT("Vendor!k"&amp;A199))&lt;1,"",INDIRECT("Vendor!k"&amp;A199))</f>
        <v/>
      </c>
      <c r="F199" s="346"/>
      <c r="G199" s="347"/>
      <c r="H199" s="347"/>
      <c r="I199" s="374"/>
      <c r="J199" s="336"/>
      <c r="K199" s="337"/>
      <c r="L199" s="338"/>
    </row>
    <row r="200" spans="1:12" ht="7.5" customHeight="1" x14ac:dyDescent="0.25">
      <c r="B200" s="352"/>
      <c r="C200" s="353"/>
      <c r="D200" s="353"/>
      <c r="E200" s="354"/>
      <c r="F200" s="346"/>
      <c r="G200" s="347"/>
      <c r="H200" s="347"/>
      <c r="I200" s="374"/>
      <c r="J200" s="339"/>
      <c r="K200" s="340"/>
      <c r="L200" s="341"/>
    </row>
    <row r="201" spans="1:12" ht="18" customHeight="1" x14ac:dyDescent="0.25">
      <c r="B201" s="365" t="s">
        <v>2</v>
      </c>
      <c r="C201" s="366"/>
      <c r="D201" s="366"/>
      <c r="E201" s="367"/>
      <c r="F201" s="346"/>
      <c r="G201" s="347"/>
      <c r="H201" s="347"/>
      <c r="I201" s="374"/>
      <c r="J201" s="358" t="s">
        <v>159</v>
      </c>
      <c r="K201" s="312"/>
      <c r="L201" s="359"/>
    </row>
    <row r="202" spans="1:12" ht="18" customHeight="1" thickBot="1" x14ac:dyDescent="0.3">
      <c r="B202" s="368" t="str">
        <f ca="1">IF(LEN(INDIRECT("Vendor!g"&amp;A199))&lt;1,"",INDIRECT("Vendor!g"&amp;A199))</f>
        <v/>
      </c>
      <c r="C202" s="369"/>
      <c r="D202" s="369"/>
      <c r="E202" s="370"/>
      <c r="F202" s="349"/>
      <c r="G202" s="350"/>
      <c r="H202" s="350"/>
      <c r="I202" s="375"/>
      <c r="J202" s="360"/>
      <c r="K202" s="361"/>
      <c r="L202" s="362"/>
    </row>
    <row r="203" spans="1:12" ht="12.75" customHeight="1" thickBot="1" x14ac:dyDescent="0.3">
      <c r="B203" s="262"/>
      <c r="C203" s="262"/>
      <c r="D203" s="262"/>
      <c r="E203" s="262"/>
      <c r="F203" s="263"/>
      <c r="G203" s="263"/>
      <c r="H203" s="263"/>
      <c r="I203" s="263"/>
    </row>
    <row r="204" spans="1:12" ht="18" customHeight="1" x14ac:dyDescent="0.25">
      <c r="B204" s="363" t="s">
        <v>0</v>
      </c>
      <c r="C204" s="364"/>
      <c r="D204" s="251" t="s">
        <v>3</v>
      </c>
      <c r="E204" s="252" t="s">
        <v>4</v>
      </c>
      <c r="F204" s="343"/>
      <c r="G204" s="344"/>
      <c r="H204" s="344"/>
      <c r="I204" s="373"/>
      <c r="J204" s="355" t="s">
        <v>158</v>
      </c>
      <c r="K204" s="356"/>
      <c r="L204" s="357"/>
    </row>
    <row r="205" spans="1:12" ht="18" customHeight="1" x14ac:dyDescent="0.25">
      <c r="A205">
        <f ca="1">OFFSET(A205,-6,0)+1</f>
        <v>41</v>
      </c>
      <c r="B205" s="371" t="str">
        <f ca="1">IF(LEN(INDIRECT("Vendor!E"&amp;A205))&lt;1,"",INDIRECT("Vendor!E"&amp;A205))</f>
        <v/>
      </c>
      <c r="C205" s="372"/>
      <c r="D205" s="259" t="str">
        <f ca="1">IF(LEN(INDIRECT("Vendor!J"&amp;A205))&lt;1,"",INDIRECT("Vendor!J"&amp;A205))</f>
        <v/>
      </c>
      <c r="E205" s="260" t="str">
        <f ca="1">IF(LEN(INDIRECT("Vendor!k"&amp;A205))&lt;1,"",INDIRECT("Vendor!k"&amp;A205))</f>
        <v/>
      </c>
      <c r="F205" s="346"/>
      <c r="G205" s="347"/>
      <c r="H205" s="347"/>
      <c r="I205" s="374"/>
      <c r="J205" s="336"/>
      <c r="K205" s="337"/>
      <c r="L205" s="338"/>
    </row>
    <row r="206" spans="1:12" ht="7.5" customHeight="1" x14ac:dyDescent="0.25">
      <c r="B206" s="352"/>
      <c r="C206" s="353"/>
      <c r="D206" s="353"/>
      <c r="E206" s="354"/>
      <c r="F206" s="346"/>
      <c r="G206" s="347"/>
      <c r="H206" s="347"/>
      <c r="I206" s="374"/>
      <c r="J206" s="339"/>
      <c r="K206" s="340"/>
      <c r="L206" s="341"/>
    </row>
    <row r="207" spans="1:12" ht="18" customHeight="1" x14ac:dyDescent="0.25">
      <c r="B207" s="365" t="s">
        <v>2</v>
      </c>
      <c r="C207" s="366"/>
      <c r="D207" s="366"/>
      <c r="E207" s="367"/>
      <c r="F207" s="346"/>
      <c r="G207" s="347"/>
      <c r="H207" s="347"/>
      <c r="I207" s="374"/>
      <c r="J207" s="358" t="s">
        <v>159</v>
      </c>
      <c r="K207" s="312"/>
      <c r="L207" s="359"/>
    </row>
    <row r="208" spans="1:12" ht="18" customHeight="1" thickBot="1" x14ac:dyDescent="0.3">
      <c r="B208" s="368" t="str">
        <f ca="1">IF(LEN(INDIRECT("Vendor!g"&amp;A205))&lt;1,"",INDIRECT("Vendor!g"&amp;A205))</f>
        <v/>
      </c>
      <c r="C208" s="369"/>
      <c r="D208" s="369"/>
      <c r="E208" s="370"/>
      <c r="F208" s="349"/>
      <c r="G208" s="350"/>
      <c r="H208" s="350"/>
      <c r="I208" s="375"/>
      <c r="J208" s="360"/>
      <c r="K208" s="361"/>
      <c r="L208" s="362"/>
    </row>
    <row r="209" spans="1:12" ht="12.75" customHeight="1" thickBot="1" x14ac:dyDescent="0.3">
      <c r="B209" s="262"/>
      <c r="C209" s="262"/>
      <c r="D209" s="262"/>
      <c r="E209" s="262"/>
      <c r="F209" s="263"/>
      <c r="G209" s="263"/>
      <c r="H209" s="263"/>
      <c r="I209" s="263"/>
    </row>
    <row r="210" spans="1:12" ht="18" customHeight="1" x14ac:dyDescent="0.25">
      <c r="B210" s="363" t="s">
        <v>0</v>
      </c>
      <c r="C210" s="364"/>
      <c r="D210" s="251" t="s">
        <v>3</v>
      </c>
      <c r="E210" s="252" t="s">
        <v>4</v>
      </c>
      <c r="F210" s="343"/>
      <c r="G210" s="344"/>
      <c r="H210" s="344"/>
      <c r="I210" s="373"/>
      <c r="J210" s="355" t="s">
        <v>158</v>
      </c>
      <c r="K210" s="356"/>
      <c r="L210" s="357"/>
    </row>
    <row r="211" spans="1:12" ht="18" customHeight="1" x14ac:dyDescent="0.25">
      <c r="A211">
        <f ca="1">OFFSET(A211,-6,0)+1</f>
        <v>42</v>
      </c>
      <c r="B211" s="371" t="str">
        <f ca="1">IF(LEN(INDIRECT("Vendor!E"&amp;A211))&lt;1,"",INDIRECT("Vendor!E"&amp;A211))</f>
        <v/>
      </c>
      <c r="C211" s="372"/>
      <c r="D211" s="259" t="str">
        <f ca="1">IF(LEN(INDIRECT("Vendor!J"&amp;A211))&lt;1,"",INDIRECT("Vendor!J"&amp;A211))</f>
        <v/>
      </c>
      <c r="E211" s="260" t="str">
        <f ca="1">IF(LEN(INDIRECT("Vendor!k"&amp;A211))&lt;1,"",INDIRECT("Vendor!k"&amp;A211))</f>
        <v/>
      </c>
      <c r="F211" s="346"/>
      <c r="G211" s="347"/>
      <c r="H211" s="347"/>
      <c r="I211" s="374"/>
      <c r="J211" s="336"/>
      <c r="K211" s="337"/>
      <c r="L211" s="338"/>
    </row>
    <row r="212" spans="1:12" ht="7.5" customHeight="1" x14ac:dyDescent="0.25">
      <c r="B212" s="352"/>
      <c r="C212" s="353"/>
      <c r="D212" s="353"/>
      <c r="E212" s="354"/>
      <c r="F212" s="346"/>
      <c r="G212" s="347"/>
      <c r="H212" s="347"/>
      <c r="I212" s="374"/>
      <c r="J212" s="339"/>
      <c r="K212" s="340"/>
      <c r="L212" s="341"/>
    </row>
    <row r="213" spans="1:12" ht="18" customHeight="1" x14ac:dyDescent="0.25">
      <c r="B213" s="365" t="s">
        <v>2</v>
      </c>
      <c r="C213" s="366"/>
      <c r="D213" s="366"/>
      <c r="E213" s="367"/>
      <c r="F213" s="346"/>
      <c r="G213" s="347"/>
      <c r="H213" s="347"/>
      <c r="I213" s="374"/>
      <c r="J213" s="358" t="s">
        <v>159</v>
      </c>
      <c r="K213" s="312"/>
      <c r="L213" s="359"/>
    </row>
    <row r="214" spans="1:12" ht="18" customHeight="1" thickBot="1" x14ac:dyDescent="0.3">
      <c r="B214" s="368" t="str">
        <f ca="1">IF(LEN(INDIRECT("Vendor!g"&amp;A211))&lt;1,"",INDIRECT("Vendor!g"&amp;A211))</f>
        <v/>
      </c>
      <c r="C214" s="369"/>
      <c r="D214" s="369"/>
      <c r="E214" s="370"/>
      <c r="F214" s="349"/>
      <c r="G214" s="350"/>
      <c r="H214" s="350"/>
      <c r="I214" s="375"/>
      <c r="J214" s="360"/>
      <c r="K214" s="361"/>
      <c r="L214" s="362"/>
    </row>
    <row r="215" spans="1:12" ht="12.75" customHeight="1" thickBot="1" x14ac:dyDescent="0.3">
      <c r="B215" s="262"/>
      <c r="C215" s="262"/>
      <c r="D215" s="262"/>
      <c r="E215" s="262"/>
      <c r="F215" s="263"/>
      <c r="G215" s="263"/>
      <c r="H215" s="263"/>
      <c r="I215" s="263"/>
    </row>
    <row r="216" spans="1:12" ht="18" customHeight="1" x14ac:dyDescent="0.25">
      <c r="B216" s="363" t="s">
        <v>0</v>
      </c>
      <c r="C216" s="364"/>
      <c r="D216" s="251" t="s">
        <v>3</v>
      </c>
      <c r="E216" s="252" t="s">
        <v>4</v>
      </c>
      <c r="F216" s="343"/>
      <c r="G216" s="344"/>
      <c r="H216" s="344"/>
      <c r="I216" s="373"/>
      <c r="J216" s="355" t="s">
        <v>158</v>
      </c>
      <c r="K216" s="356"/>
      <c r="L216" s="357"/>
    </row>
    <row r="217" spans="1:12" ht="18" customHeight="1" x14ac:dyDescent="0.25">
      <c r="A217">
        <v>50</v>
      </c>
      <c r="B217" s="371" t="str">
        <f ca="1">IF(LEN(INDIRECT("Vendor!E"&amp;A217))&lt;1,"",INDIRECT("Vendor!E"&amp;A217))</f>
        <v/>
      </c>
      <c r="C217" s="372"/>
      <c r="D217" s="259" t="str">
        <f ca="1">IF(LEN(INDIRECT("Vendor!J"&amp;A217))&lt;1,"",INDIRECT("Vendor!J"&amp;A217))</f>
        <v/>
      </c>
      <c r="E217" s="260" t="str">
        <f ca="1">IF(LEN(INDIRECT("Vendor!k"&amp;A217))&lt;1,"",INDIRECT("Vendor!k"&amp;A217))</f>
        <v/>
      </c>
      <c r="F217" s="346"/>
      <c r="G217" s="347"/>
      <c r="H217" s="347"/>
      <c r="I217" s="374"/>
      <c r="J217" s="336"/>
      <c r="K217" s="337"/>
      <c r="L217" s="338"/>
    </row>
    <row r="218" spans="1:12" ht="7.5" customHeight="1" x14ac:dyDescent="0.25">
      <c r="B218" s="352"/>
      <c r="C218" s="353"/>
      <c r="D218" s="353"/>
      <c r="E218" s="354"/>
      <c r="F218" s="346"/>
      <c r="G218" s="347"/>
      <c r="H218" s="347"/>
      <c r="I218" s="374"/>
      <c r="J218" s="339"/>
      <c r="K218" s="340"/>
      <c r="L218" s="341"/>
    </row>
    <row r="219" spans="1:12" ht="18" customHeight="1" x14ac:dyDescent="0.25">
      <c r="B219" s="365" t="s">
        <v>2</v>
      </c>
      <c r="C219" s="366"/>
      <c r="D219" s="366"/>
      <c r="E219" s="367"/>
      <c r="F219" s="346"/>
      <c r="G219" s="347"/>
      <c r="H219" s="347"/>
      <c r="I219" s="374"/>
      <c r="J219" s="358" t="s">
        <v>159</v>
      </c>
      <c r="K219" s="312"/>
      <c r="L219" s="359"/>
    </row>
    <row r="220" spans="1:12" ht="18" customHeight="1" thickBot="1" x14ac:dyDescent="0.3">
      <c r="B220" s="368" t="str">
        <f ca="1">IF(LEN(INDIRECT("Vendor!g"&amp;A217))&lt;1,"",INDIRECT("Vendor!g"&amp;A217))</f>
        <v/>
      </c>
      <c r="C220" s="369"/>
      <c r="D220" s="369"/>
      <c r="E220" s="370"/>
      <c r="F220" s="349"/>
      <c r="G220" s="350"/>
      <c r="H220" s="350"/>
      <c r="I220" s="375"/>
      <c r="J220" s="360"/>
      <c r="K220" s="361"/>
      <c r="L220" s="362"/>
    </row>
    <row r="221" spans="1:12" ht="12.75" customHeight="1" thickBot="1" x14ac:dyDescent="0.3">
      <c r="B221" s="262"/>
      <c r="C221" s="262"/>
      <c r="D221" s="262"/>
      <c r="E221" s="262"/>
      <c r="F221" s="263"/>
      <c r="G221" s="263"/>
      <c r="H221" s="263"/>
      <c r="I221" s="263"/>
    </row>
    <row r="222" spans="1:12" ht="18" customHeight="1" x14ac:dyDescent="0.25">
      <c r="B222" s="363" t="s">
        <v>0</v>
      </c>
      <c r="C222" s="364"/>
      <c r="D222" s="251" t="s">
        <v>3</v>
      </c>
      <c r="E222" s="252" t="s">
        <v>4</v>
      </c>
      <c r="F222" s="343"/>
      <c r="G222" s="344"/>
      <c r="H222" s="344"/>
      <c r="I222" s="373"/>
      <c r="J222" s="355" t="s">
        <v>158</v>
      </c>
      <c r="K222" s="356"/>
      <c r="L222" s="357"/>
    </row>
    <row r="223" spans="1:12" ht="18" customHeight="1" x14ac:dyDescent="0.25">
      <c r="A223">
        <f ca="1">OFFSET(A223,-6,0)+1</f>
        <v>51</v>
      </c>
      <c r="B223" s="371" t="str">
        <f ca="1">IF(LEN(INDIRECT("Vendor!E"&amp;A223))&lt;1,"",INDIRECT("Vendor!E"&amp;A223))</f>
        <v/>
      </c>
      <c r="C223" s="372"/>
      <c r="D223" s="259" t="str">
        <f ca="1">IF(LEN(INDIRECT("Vendor!J"&amp;A223))&lt;1,"",INDIRECT("Vendor!J"&amp;A223))</f>
        <v/>
      </c>
      <c r="E223" s="260" t="str">
        <f ca="1">IF(LEN(INDIRECT("Vendor!k"&amp;A223))&lt;1,"",INDIRECT("Vendor!k"&amp;A223))</f>
        <v/>
      </c>
      <c r="F223" s="346"/>
      <c r="G223" s="347"/>
      <c r="H223" s="347"/>
      <c r="I223" s="374"/>
      <c r="J223" s="336"/>
      <c r="K223" s="337"/>
      <c r="L223" s="338"/>
    </row>
    <row r="224" spans="1:12" ht="7.5" customHeight="1" x14ac:dyDescent="0.25">
      <c r="B224" s="352"/>
      <c r="C224" s="353"/>
      <c r="D224" s="353"/>
      <c r="E224" s="354"/>
      <c r="F224" s="346"/>
      <c r="G224" s="347"/>
      <c r="H224" s="347"/>
      <c r="I224" s="374"/>
      <c r="J224" s="339"/>
      <c r="K224" s="340"/>
      <c r="L224" s="341"/>
    </row>
    <row r="225" spans="1:12" ht="18" customHeight="1" x14ac:dyDescent="0.25">
      <c r="B225" s="365" t="s">
        <v>2</v>
      </c>
      <c r="C225" s="366"/>
      <c r="D225" s="366"/>
      <c r="E225" s="367"/>
      <c r="F225" s="346"/>
      <c r="G225" s="347"/>
      <c r="H225" s="347"/>
      <c r="I225" s="374"/>
      <c r="J225" s="358" t="s">
        <v>159</v>
      </c>
      <c r="K225" s="312"/>
      <c r="L225" s="359"/>
    </row>
    <row r="226" spans="1:12" ht="18" customHeight="1" thickBot="1" x14ac:dyDescent="0.3">
      <c r="B226" s="368" t="str">
        <f ca="1">IF(LEN(INDIRECT("Vendor!g"&amp;A223))&lt;1,"",INDIRECT("Vendor!g"&amp;A223))</f>
        <v/>
      </c>
      <c r="C226" s="369"/>
      <c r="D226" s="369"/>
      <c r="E226" s="370"/>
      <c r="F226" s="349"/>
      <c r="G226" s="350"/>
      <c r="H226" s="350"/>
      <c r="I226" s="375"/>
      <c r="J226" s="360"/>
      <c r="K226" s="361"/>
      <c r="L226" s="362"/>
    </row>
    <row r="227" spans="1:12" ht="12.75" customHeight="1" thickBot="1" x14ac:dyDescent="0.3">
      <c r="B227" s="262"/>
      <c r="C227" s="262"/>
      <c r="D227" s="262"/>
      <c r="E227" s="262"/>
      <c r="F227" s="263"/>
      <c r="G227" s="263"/>
      <c r="H227" s="263"/>
      <c r="I227" s="263"/>
    </row>
    <row r="228" spans="1:12" ht="18" customHeight="1" x14ac:dyDescent="0.25">
      <c r="B228" s="363" t="s">
        <v>0</v>
      </c>
      <c r="C228" s="364"/>
      <c r="D228" s="251" t="s">
        <v>3</v>
      </c>
      <c r="E228" s="252" t="s">
        <v>4</v>
      </c>
      <c r="F228" s="343"/>
      <c r="G228" s="344"/>
      <c r="H228" s="344"/>
      <c r="I228" s="373"/>
      <c r="J228" s="355" t="s">
        <v>158</v>
      </c>
      <c r="K228" s="356"/>
      <c r="L228" s="357"/>
    </row>
    <row r="229" spans="1:12" ht="18" customHeight="1" x14ac:dyDescent="0.25">
      <c r="A229">
        <f ca="1">OFFSET(A229,-6,0)+1</f>
        <v>52</v>
      </c>
      <c r="B229" s="371" t="str">
        <f ca="1">IF(LEN(INDIRECT("Vendor!E"&amp;A229))&lt;1,"",INDIRECT("Vendor!E"&amp;A229))</f>
        <v/>
      </c>
      <c r="C229" s="372"/>
      <c r="D229" s="259" t="str">
        <f ca="1">IF(LEN(INDIRECT("Vendor!J"&amp;A229))&lt;1,"",INDIRECT("Vendor!J"&amp;A229))</f>
        <v/>
      </c>
      <c r="E229" s="260" t="str">
        <f ca="1">IF(LEN(INDIRECT("Vendor!k"&amp;A229))&lt;1,"",INDIRECT("Vendor!k"&amp;A229))</f>
        <v/>
      </c>
      <c r="F229" s="346"/>
      <c r="G229" s="347"/>
      <c r="H229" s="347"/>
      <c r="I229" s="374"/>
      <c r="J229" s="336"/>
      <c r="K229" s="337"/>
      <c r="L229" s="338"/>
    </row>
    <row r="230" spans="1:12" ht="7.5" customHeight="1" x14ac:dyDescent="0.25">
      <c r="B230" s="352"/>
      <c r="C230" s="353"/>
      <c r="D230" s="353"/>
      <c r="E230" s="354"/>
      <c r="F230" s="346"/>
      <c r="G230" s="347"/>
      <c r="H230" s="347"/>
      <c r="I230" s="374"/>
      <c r="J230" s="339"/>
      <c r="K230" s="340"/>
      <c r="L230" s="341"/>
    </row>
    <row r="231" spans="1:12" ht="18" customHeight="1" x14ac:dyDescent="0.25">
      <c r="B231" s="365" t="s">
        <v>2</v>
      </c>
      <c r="C231" s="366"/>
      <c r="D231" s="366"/>
      <c r="E231" s="367"/>
      <c r="F231" s="346"/>
      <c r="G231" s="347"/>
      <c r="H231" s="347"/>
      <c r="I231" s="374"/>
      <c r="J231" s="358" t="s">
        <v>159</v>
      </c>
      <c r="K231" s="312"/>
      <c r="L231" s="359"/>
    </row>
    <row r="232" spans="1:12" ht="18" customHeight="1" thickBot="1" x14ac:dyDescent="0.3">
      <c r="B232" s="368" t="str">
        <f ca="1">IF(LEN(INDIRECT("Vendor!g"&amp;A229))&lt;1,"",INDIRECT("Vendor!g"&amp;A229))</f>
        <v/>
      </c>
      <c r="C232" s="369"/>
      <c r="D232" s="369"/>
      <c r="E232" s="370"/>
      <c r="F232" s="349"/>
      <c r="G232" s="350"/>
      <c r="H232" s="350"/>
      <c r="I232" s="375"/>
      <c r="J232" s="360"/>
      <c r="K232" s="361"/>
      <c r="L232" s="362"/>
    </row>
    <row r="233" spans="1:12" ht="12.75" customHeight="1" thickBot="1" x14ac:dyDescent="0.3">
      <c r="B233" s="262"/>
      <c r="C233" s="262"/>
      <c r="D233" s="262"/>
      <c r="E233" s="262"/>
      <c r="F233" s="263"/>
      <c r="G233" s="263"/>
      <c r="H233" s="263"/>
      <c r="I233" s="263"/>
    </row>
    <row r="234" spans="1:12" ht="18" customHeight="1" x14ac:dyDescent="0.25">
      <c r="B234" s="363" t="s">
        <v>0</v>
      </c>
      <c r="C234" s="364"/>
      <c r="D234" s="251" t="s">
        <v>3</v>
      </c>
      <c r="E234" s="252" t="s">
        <v>4</v>
      </c>
      <c r="F234" s="343"/>
      <c r="G234" s="344"/>
      <c r="H234" s="344"/>
      <c r="I234" s="373"/>
      <c r="J234" s="355" t="s">
        <v>158</v>
      </c>
      <c r="K234" s="356"/>
      <c r="L234" s="357"/>
    </row>
    <row r="235" spans="1:12" ht="18" customHeight="1" x14ac:dyDescent="0.25">
      <c r="A235">
        <f ca="1">OFFSET(A235,-6,0)+1</f>
        <v>53</v>
      </c>
      <c r="B235" s="371" t="str">
        <f ca="1">IF(LEN(INDIRECT("Vendor!E"&amp;A235))&lt;1,"",INDIRECT("Vendor!E"&amp;A235))</f>
        <v/>
      </c>
      <c r="C235" s="372"/>
      <c r="D235" s="259" t="str">
        <f ca="1">IF(LEN(INDIRECT("Vendor!J"&amp;A235))&lt;1,"",INDIRECT("Vendor!J"&amp;A235))</f>
        <v/>
      </c>
      <c r="E235" s="260" t="str">
        <f ca="1">IF(LEN(INDIRECT("Vendor!k"&amp;A235))&lt;1,"",INDIRECT("Vendor!k"&amp;A235))</f>
        <v/>
      </c>
      <c r="F235" s="346"/>
      <c r="G235" s="347"/>
      <c r="H235" s="347"/>
      <c r="I235" s="374"/>
      <c r="J235" s="336"/>
      <c r="K235" s="337"/>
      <c r="L235" s="338"/>
    </row>
    <row r="236" spans="1:12" ht="7.5" customHeight="1" x14ac:dyDescent="0.25">
      <c r="B236" s="352"/>
      <c r="C236" s="353"/>
      <c r="D236" s="353"/>
      <c r="E236" s="354"/>
      <c r="F236" s="346"/>
      <c r="G236" s="347"/>
      <c r="H236" s="347"/>
      <c r="I236" s="374"/>
      <c r="J236" s="339"/>
      <c r="K236" s="340"/>
      <c r="L236" s="341"/>
    </row>
    <row r="237" spans="1:12" ht="18" customHeight="1" x14ac:dyDescent="0.25">
      <c r="B237" s="365" t="s">
        <v>2</v>
      </c>
      <c r="C237" s="366"/>
      <c r="D237" s="366"/>
      <c r="E237" s="367"/>
      <c r="F237" s="346"/>
      <c r="G237" s="347"/>
      <c r="H237" s="347"/>
      <c r="I237" s="374"/>
      <c r="J237" s="358" t="s">
        <v>159</v>
      </c>
      <c r="K237" s="312"/>
      <c r="L237" s="359"/>
    </row>
    <row r="238" spans="1:12" ht="18" customHeight="1" thickBot="1" x14ac:dyDescent="0.3">
      <c r="B238" s="368" t="str">
        <f ca="1">IF(LEN(INDIRECT("Vendor!g"&amp;A235))&lt;1,"",INDIRECT("Vendor!g"&amp;A235))</f>
        <v/>
      </c>
      <c r="C238" s="369"/>
      <c r="D238" s="369"/>
      <c r="E238" s="370"/>
      <c r="F238" s="349"/>
      <c r="G238" s="350"/>
      <c r="H238" s="350"/>
      <c r="I238" s="375"/>
      <c r="J238" s="360"/>
      <c r="K238" s="361"/>
      <c r="L238" s="362"/>
    </row>
    <row r="239" spans="1:12" ht="12.75" customHeight="1" thickBot="1" x14ac:dyDescent="0.3">
      <c r="B239" s="262"/>
      <c r="C239" s="262"/>
      <c r="D239" s="262"/>
      <c r="E239" s="262"/>
      <c r="F239" s="263"/>
      <c r="G239" s="263"/>
      <c r="H239" s="263"/>
      <c r="I239" s="263"/>
    </row>
    <row r="240" spans="1:12" ht="18" customHeight="1" x14ac:dyDescent="0.25">
      <c r="B240" s="363" t="s">
        <v>0</v>
      </c>
      <c r="C240" s="364"/>
      <c r="D240" s="251" t="s">
        <v>3</v>
      </c>
      <c r="E240" s="252" t="s">
        <v>4</v>
      </c>
      <c r="F240" s="343"/>
      <c r="G240" s="344"/>
      <c r="H240" s="344"/>
      <c r="I240" s="373"/>
      <c r="J240" s="355" t="s">
        <v>158</v>
      </c>
      <c r="K240" s="356"/>
      <c r="L240" s="357"/>
    </row>
    <row r="241" spans="1:12" ht="18" customHeight="1" x14ac:dyDescent="0.25">
      <c r="A241">
        <f ca="1">OFFSET(A241,-6,0)+1</f>
        <v>54</v>
      </c>
      <c r="B241" s="371" t="str">
        <f ca="1">IF(LEN(INDIRECT("Vendor!E"&amp;A241))&lt;1,"",INDIRECT("Vendor!E"&amp;A241))</f>
        <v/>
      </c>
      <c r="C241" s="372"/>
      <c r="D241" s="259" t="str">
        <f ca="1">IF(LEN(INDIRECT("Vendor!J"&amp;A241))&lt;1,"",INDIRECT("Vendor!J"&amp;A241))</f>
        <v/>
      </c>
      <c r="E241" s="260" t="str">
        <f ca="1">IF(LEN(INDIRECT("Vendor!k"&amp;A241))&lt;1,"",INDIRECT("Vendor!k"&amp;A241))</f>
        <v/>
      </c>
      <c r="F241" s="346"/>
      <c r="G241" s="347"/>
      <c r="H241" s="347"/>
      <c r="I241" s="374"/>
      <c r="J241" s="336"/>
      <c r="K241" s="337"/>
      <c r="L241" s="338"/>
    </row>
    <row r="242" spans="1:12" ht="7.5" customHeight="1" x14ac:dyDescent="0.25">
      <c r="B242" s="352"/>
      <c r="C242" s="353"/>
      <c r="D242" s="353"/>
      <c r="E242" s="354"/>
      <c r="F242" s="346"/>
      <c r="G242" s="347"/>
      <c r="H242" s="347"/>
      <c r="I242" s="374"/>
      <c r="J242" s="339"/>
      <c r="K242" s="340"/>
      <c r="L242" s="341"/>
    </row>
    <row r="243" spans="1:12" ht="18" customHeight="1" x14ac:dyDescent="0.25">
      <c r="B243" s="365" t="s">
        <v>2</v>
      </c>
      <c r="C243" s="366"/>
      <c r="D243" s="366"/>
      <c r="E243" s="367"/>
      <c r="F243" s="346"/>
      <c r="G243" s="347"/>
      <c r="H243" s="347"/>
      <c r="I243" s="374"/>
      <c r="J243" s="358" t="s">
        <v>159</v>
      </c>
      <c r="K243" s="312"/>
      <c r="L243" s="359"/>
    </row>
    <row r="244" spans="1:12" ht="18" customHeight="1" thickBot="1" x14ac:dyDescent="0.3">
      <c r="B244" s="368" t="str">
        <f ca="1">IF(LEN(INDIRECT("Vendor!g"&amp;A241))&lt;1,"",INDIRECT("Vendor!g"&amp;A241))</f>
        <v/>
      </c>
      <c r="C244" s="369"/>
      <c r="D244" s="369"/>
      <c r="E244" s="370"/>
      <c r="F244" s="349"/>
      <c r="G244" s="350"/>
      <c r="H244" s="350"/>
      <c r="I244" s="375"/>
      <c r="J244" s="360"/>
      <c r="K244" s="361"/>
      <c r="L244" s="362"/>
    </row>
    <row r="245" spans="1:12" ht="12.75" customHeight="1" thickBot="1" x14ac:dyDescent="0.3">
      <c r="B245" s="262"/>
      <c r="C245" s="262"/>
      <c r="D245" s="262"/>
      <c r="E245" s="262"/>
      <c r="F245" s="263"/>
      <c r="G245" s="263"/>
      <c r="H245" s="263"/>
      <c r="I245" s="263"/>
    </row>
    <row r="246" spans="1:12" ht="18" customHeight="1" x14ac:dyDescent="0.25">
      <c r="B246" s="363" t="s">
        <v>0</v>
      </c>
      <c r="C246" s="364"/>
      <c r="D246" s="251" t="s">
        <v>3</v>
      </c>
      <c r="E246" s="252" t="s">
        <v>4</v>
      </c>
      <c r="F246" s="343"/>
      <c r="G246" s="344"/>
      <c r="H246" s="344"/>
      <c r="I246" s="373"/>
      <c r="J246" s="355" t="s">
        <v>158</v>
      </c>
      <c r="K246" s="356"/>
      <c r="L246" s="357"/>
    </row>
    <row r="247" spans="1:12" ht="18" customHeight="1" x14ac:dyDescent="0.25">
      <c r="A247">
        <f ca="1">OFFSET(A247,-6,0)+1</f>
        <v>55</v>
      </c>
      <c r="B247" s="371" t="str">
        <f ca="1">IF(LEN(INDIRECT("Vendor!E"&amp;A247))&lt;1,"",INDIRECT("Vendor!E"&amp;A247))</f>
        <v/>
      </c>
      <c r="C247" s="372"/>
      <c r="D247" s="259" t="str">
        <f ca="1">IF(LEN(INDIRECT("Vendor!J"&amp;A247))&lt;1,"",INDIRECT("Vendor!J"&amp;A247))</f>
        <v/>
      </c>
      <c r="E247" s="260" t="str">
        <f ca="1">IF(LEN(INDIRECT("Vendor!k"&amp;A247))&lt;1,"",INDIRECT("Vendor!k"&amp;A247))</f>
        <v/>
      </c>
      <c r="F247" s="346"/>
      <c r="G247" s="347"/>
      <c r="H247" s="347"/>
      <c r="I247" s="374"/>
      <c r="J247" s="336"/>
      <c r="K247" s="337"/>
      <c r="L247" s="338"/>
    </row>
    <row r="248" spans="1:12" ht="7.5" customHeight="1" x14ac:dyDescent="0.25">
      <c r="B248" s="352"/>
      <c r="C248" s="353"/>
      <c r="D248" s="353"/>
      <c r="E248" s="354"/>
      <c r="F248" s="346"/>
      <c r="G248" s="347"/>
      <c r="H248" s="347"/>
      <c r="I248" s="374"/>
      <c r="J248" s="339"/>
      <c r="K248" s="340"/>
      <c r="L248" s="341"/>
    </row>
    <row r="249" spans="1:12" ht="18" customHeight="1" x14ac:dyDescent="0.25">
      <c r="B249" s="365" t="s">
        <v>2</v>
      </c>
      <c r="C249" s="366"/>
      <c r="D249" s="366"/>
      <c r="E249" s="367"/>
      <c r="F249" s="346"/>
      <c r="G249" s="347"/>
      <c r="H249" s="347"/>
      <c r="I249" s="374"/>
      <c r="J249" s="358" t="s">
        <v>159</v>
      </c>
      <c r="K249" s="312"/>
      <c r="L249" s="359"/>
    </row>
    <row r="250" spans="1:12" ht="18" customHeight="1" thickBot="1" x14ac:dyDescent="0.3">
      <c r="B250" s="368" t="str">
        <f ca="1">IF(LEN(INDIRECT("Vendor!g"&amp;A247))&lt;1,"",INDIRECT("Vendor!g"&amp;A247))</f>
        <v/>
      </c>
      <c r="C250" s="369"/>
      <c r="D250" s="369"/>
      <c r="E250" s="370"/>
      <c r="F250" s="349"/>
      <c r="G250" s="350"/>
      <c r="H250" s="350"/>
      <c r="I250" s="375"/>
      <c r="J250" s="360"/>
      <c r="K250" s="361"/>
      <c r="L250" s="362"/>
    </row>
    <row r="251" spans="1:12" ht="12.75" customHeight="1" thickBot="1" x14ac:dyDescent="0.3">
      <c r="B251" s="262"/>
      <c r="C251" s="262"/>
      <c r="D251" s="262"/>
      <c r="E251" s="262"/>
      <c r="F251" s="263"/>
      <c r="G251" s="263"/>
      <c r="H251" s="263"/>
      <c r="I251" s="263"/>
    </row>
    <row r="252" spans="1:12" ht="18" customHeight="1" x14ac:dyDescent="0.25">
      <c r="B252" s="363" t="s">
        <v>0</v>
      </c>
      <c r="C252" s="364"/>
      <c r="D252" s="251" t="s">
        <v>3</v>
      </c>
      <c r="E252" s="252" t="s">
        <v>4</v>
      </c>
      <c r="F252" s="343"/>
      <c r="G252" s="344"/>
      <c r="H252" s="344"/>
      <c r="I252" s="373"/>
      <c r="J252" s="355" t="s">
        <v>158</v>
      </c>
      <c r="K252" s="356"/>
      <c r="L252" s="357"/>
    </row>
    <row r="253" spans="1:12" ht="18" customHeight="1" x14ac:dyDescent="0.25">
      <c r="A253">
        <f ca="1">OFFSET(A253,-6,0)+1</f>
        <v>56</v>
      </c>
      <c r="B253" s="371" t="str">
        <f ca="1">IF(LEN(INDIRECT("Vendor!E"&amp;A253))&lt;1,"",INDIRECT("Vendor!E"&amp;A253))</f>
        <v/>
      </c>
      <c r="C253" s="372"/>
      <c r="D253" s="259" t="str">
        <f ca="1">IF(LEN(INDIRECT("Vendor!J"&amp;A253))&lt;1,"",INDIRECT("Vendor!J"&amp;A253))</f>
        <v/>
      </c>
      <c r="E253" s="260" t="str">
        <f ca="1">IF(LEN(INDIRECT("Vendor!k"&amp;A253))&lt;1,"",INDIRECT("Vendor!k"&amp;A253))</f>
        <v/>
      </c>
      <c r="F253" s="346"/>
      <c r="G253" s="347"/>
      <c r="H253" s="347"/>
      <c r="I253" s="374"/>
      <c r="J253" s="336"/>
      <c r="K253" s="337"/>
      <c r="L253" s="338"/>
    </row>
    <row r="254" spans="1:12" ht="7.5" customHeight="1" x14ac:dyDescent="0.25">
      <c r="B254" s="352"/>
      <c r="C254" s="353"/>
      <c r="D254" s="353"/>
      <c r="E254" s="354"/>
      <c r="F254" s="346"/>
      <c r="G254" s="347"/>
      <c r="H254" s="347"/>
      <c r="I254" s="374"/>
      <c r="J254" s="339"/>
      <c r="K254" s="340"/>
      <c r="L254" s="341"/>
    </row>
    <row r="255" spans="1:12" ht="18" customHeight="1" x14ac:dyDescent="0.25">
      <c r="B255" s="365" t="s">
        <v>2</v>
      </c>
      <c r="C255" s="366"/>
      <c r="D255" s="366"/>
      <c r="E255" s="367"/>
      <c r="F255" s="346"/>
      <c r="G255" s="347"/>
      <c r="H255" s="347"/>
      <c r="I255" s="374"/>
      <c r="J255" s="358" t="s">
        <v>159</v>
      </c>
      <c r="K255" s="312"/>
      <c r="L255" s="359"/>
    </row>
    <row r="256" spans="1:12" ht="18" customHeight="1" thickBot="1" x14ac:dyDescent="0.3">
      <c r="B256" s="368" t="str">
        <f ca="1">IF(LEN(INDIRECT("Vendor!g"&amp;A253))&lt;1,"",INDIRECT("Vendor!g"&amp;A253))</f>
        <v/>
      </c>
      <c r="C256" s="369"/>
      <c r="D256" s="369"/>
      <c r="E256" s="370"/>
      <c r="F256" s="349"/>
      <c r="G256" s="350"/>
      <c r="H256" s="350"/>
      <c r="I256" s="375"/>
      <c r="J256" s="360"/>
      <c r="K256" s="361"/>
      <c r="L256" s="362"/>
    </row>
    <row r="257" spans="1:12" ht="12.75" customHeight="1" thickBot="1" x14ac:dyDescent="0.3">
      <c r="B257" s="262"/>
      <c r="C257" s="262"/>
      <c r="D257" s="262"/>
      <c r="E257" s="262"/>
      <c r="F257" s="263"/>
      <c r="G257" s="263"/>
      <c r="H257" s="263"/>
      <c r="I257" s="263"/>
    </row>
    <row r="258" spans="1:12" ht="18" customHeight="1" x14ac:dyDescent="0.25">
      <c r="B258" s="363" t="s">
        <v>0</v>
      </c>
      <c r="C258" s="364"/>
      <c r="D258" s="251" t="s">
        <v>3</v>
      </c>
      <c r="E258" s="252" t="s">
        <v>4</v>
      </c>
      <c r="F258" s="343"/>
      <c r="G258" s="344"/>
      <c r="H258" s="344"/>
      <c r="I258" s="373"/>
      <c r="J258" s="355" t="s">
        <v>158</v>
      </c>
      <c r="K258" s="356"/>
      <c r="L258" s="357"/>
    </row>
    <row r="259" spans="1:12" ht="18" customHeight="1" x14ac:dyDescent="0.25">
      <c r="A259">
        <f ca="1">OFFSET(A259,-6,0)+1</f>
        <v>57</v>
      </c>
      <c r="B259" s="371" t="str">
        <f ca="1">IF(LEN(INDIRECT("Vendor!E"&amp;A259))&lt;1,"",INDIRECT("Vendor!E"&amp;A259))</f>
        <v/>
      </c>
      <c r="C259" s="372"/>
      <c r="D259" s="259" t="str">
        <f ca="1">IF(LEN(INDIRECT("Vendor!J"&amp;A259))&lt;1,"",INDIRECT("Vendor!J"&amp;A259))</f>
        <v/>
      </c>
      <c r="E259" s="260" t="str">
        <f ca="1">IF(LEN(INDIRECT("Vendor!k"&amp;A259))&lt;1,"",INDIRECT("Vendor!k"&amp;A259))</f>
        <v/>
      </c>
      <c r="F259" s="346"/>
      <c r="G259" s="347"/>
      <c r="H259" s="347"/>
      <c r="I259" s="374"/>
      <c r="J259" s="336"/>
      <c r="K259" s="337"/>
      <c r="L259" s="338"/>
    </row>
    <row r="260" spans="1:12" ht="7.5" customHeight="1" x14ac:dyDescent="0.25">
      <c r="B260" s="352"/>
      <c r="C260" s="353"/>
      <c r="D260" s="353"/>
      <c r="E260" s="354"/>
      <c r="F260" s="346"/>
      <c r="G260" s="347"/>
      <c r="H260" s="347"/>
      <c r="I260" s="374"/>
      <c r="J260" s="339"/>
      <c r="K260" s="340"/>
      <c r="L260" s="341"/>
    </row>
    <row r="261" spans="1:12" ht="18" customHeight="1" x14ac:dyDescent="0.25">
      <c r="B261" s="365" t="s">
        <v>2</v>
      </c>
      <c r="C261" s="366"/>
      <c r="D261" s="366"/>
      <c r="E261" s="367"/>
      <c r="F261" s="346"/>
      <c r="G261" s="347"/>
      <c r="H261" s="347"/>
      <c r="I261" s="374"/>
      <c r="J261" s="358" t="s">
        <v>159</v>
      </c>
      <c r="K261" s="312"/>
      <c r="L261" s="359"/>
    </row>
    <row r="262" spans="1:12" ht="18" customHeight="1" thickBot="1" x14ac:dyDescent="0.3">
      <c r="B262" s="368" t="str">
        <f ca="1">IF(LEN(INDIRECT("Vendor!g"&amp;A259))&lt;1,"",INDIRECT("Vendor!g"&amp;A259))</f>
        <v/>
      </c>
      <c r="C262" s="369"/>
      <c r="D262" s="369"/>
      <c r="E262" s="370"/>
      <c r="F262" s="349"/>
      <c r="G262" s="350"/>
      <c r="H262" s="350"/>
      <c r="I262" s="375"/>
      <c r="J262" s="360"/>
      <c r="K262" s="361"/>
      <c r="L262" s="362"/>
    </row>
    <row r="263" spans="1:12" ht="12.75" customHeight="1" thickBot="1" x14ac:dyDescent="0.3">
      <c r="B263" s="262"/>
      <c r="C263" s="262"/>
      <c r="D263" s="262"/>
      <c r="E263" s="262"/>
      <c r="F263" s="263"/>
      <c r="G263" s="263"/>
      <c r="H263" s="263"/>
      <c r="I263" s="263"/>
    </row>
    <row r="264" spans="1:12" ht="18" customHeight="1" x14ac:dyDescent="0.25">
      <c r="B264" s="363" t="s">
        <v>0</v>
      </c>
      <c r="C264" s="364"/>
      <c r="D264" s="251" t="s">
        <v>3</v>
      </c>
      <c r="E264" s="252" t="s">
        <v>4</v>
      </c>
      <c r="F264" s="343"/>
      <c r="G264" s="344"/>
      <c r="H264" s="344"/>
      <c r="I264" s="373"/>
      <c r="J264" s="355" t="s">
        <v>158</v>
      </c>
      <c r="K264" s="356"/>
      <c r="L264" s="357"/>
    </row>
    <row r="265" spans="1:12" ht="18" customHeight="1" x14ac:dyDescent="0.25">
      <c r="A265">
        <f ca="1">OFFSET(A265,-6,0)+1</f>
        <v>58</v>
      </c>
      <c r="B265" s="371" t="str">
        <f ca="1">IF(LEN(INDIRECT("Vendor!E"&amp;A265))&lt;1,"",INDIRECT("Vendor!E"&amp;A265))</f>
        <v/>
      </c>
      <c r="C265" s="372"/>
      <c r="D265" s="259" t="str">
        <f ca="1">IF(LEN(INDIRECT("Vendor!J"&amp;A265))&lt;1,"",INDIRECT("Vendor!J"&amp;A265))</f>
        <v/>
      </c>
      <c r="E265" s="260" t="str">
        <f ca="1">IF(LEN(INDIRECT("Vendor!k"&amp;A265))&lt;1,"",INDIRECT("Vendor!k"&amp;A265))</f>
        <v/>
      </c>
      <c r="F265" s="346"/>
      <c r="G265" s="347"/>
      <c r="H265" s="347"/>
      <c r="I265" s="374"/>
      <c r="J265" s="336"/>
      <c r="K265" s="337"/>
      <c r="L265" s="338"/>
    </row>
    <row r="266" spans="1:12" ht="7.5" customHeight="1" x14ac:dyDescent="0.25">
      <c r="B266" s="352"/>
      <c r="C266" s="353"/>
      <c r="D266" s="353"/>
      <c r="E266" s="354"/>
      <c r="F266" s="346"/>
      <c r="G266" s="347"/>
      <c r="H266" s="347"/>
      <c r="I266" s="374"/>
      <c r="J266" s="339"/>
      <c r="K266" s="340"/>
      <c r="L266" s="341"/>
    </row>
    <row r="267" spans="1:12" ht="18" customHeight="1" x14ac:dyDescent="0.25">
      <c r="B267" s="365" t="s">
        <v>2</v>
      </c>
      <c r="C267" s="366"/>
      <c r="D267" s="366"/>
      <c r="E267" s="367"/>
      <c r="F267" s="346"/>
      <c r="G267" s="347"/>
      <c r="H267" s="347"/>
      <c r="I267" s="374"/>
      <c r="J267" s="358" t="s">
        <v>159</v>
      </c>
      <c r="K267" s="312"/>
      <c r="L267" s="359"/>
    </row>
    <row r="268" spans="1:12" ht="18" customHeight="1" thickBot="1" x14ac:dyDescent="0.3">
      <c r="B268" s="368" t="str">
        <f ca="1">IF(LEN(INDIRECT("Vendor!g"&amp;A265))&lt;1,"",INDIRECT("Vendor!g"&amp;A265))</f>
        <v/>
      </c>
      <c r="C268" s="369"/>
      <c r="D268" s="369"/>
      <c r="E268" s="370"/>
      <c r="F268" s="349"/>
      <c r="G268" s="350"/>
      <c r="H268" s="350"/>
      <c r="I268" s="375"/>
      <c r="J268" s="360"/>
      <c r="K268" s="361"/>
      <c r="L268" s="362"/>
    </row>
    <row r="269" spans="1:12" ht="12.75" customHeight="1" thickBot="1" x14ac:dyDescent="0.3">
      <c r="B269" s="262"/>
      <c r="C269" s="262"/>
      <c r="D269" s="262"/>
      <c r="E269" s="262"/>
      <c r="F269" s="263"/>
      <c r="G269" s="263"/>
      <c r="H269" s="263"/>
      <c r="I269" s="263"/>
    </row>
    <row r="270" spans="1:12" ht="18" customHeight="1" x14ac:dyDescent="0.25">
      <c r="B270" s="363" t="s">
        <v>0</v>
      </c>
      <c r="C270" s="364"/>
      <c r="D270" s="251" t="s">
        <v>3</v>
      </c>
      <c r="E270" s="252" t="s">
        <v>4</v>
      </c>
      <c r="F270" s="343"/>
      <c r="G270" s="344"/>
      <c r="H270" s="344"/>
      <c r="I270" s="373"/>
      <c r="J270" s="355" t="s">
        <v>158</v>
      </c>
      <c r="K270" s="356"/>
      <c r="L270" s="357"/>
    </row>
    <row r="271" spans="1:12" ht="18" customHeight="1" x14ac:dyDescent="0.25">
      <c r="A271">
        <f ca="1">OFFSET(A271,-6,0)+1</f>
        <v>59</v>
      </c>
      <c r="B271" s="371" t="str">
        <f ca="1">IF(LEN(INDIRECT("Vendor!E"&amp;A271))&lt;1,"",INDIRECT("Vendor!E"&amp;A271))</f>
        <v/>
      </c>
      <c r="C271" s="372"/>
      <c r="D271" s="259" t="str">
        <f ca="1">IF(LEN(INDIRECT("Vendor!J"&amp;A271))&lt;1,"",INDIRECT("Vendor!J"&amp;A271))</f>
        <v/>
      </c>
      <c r="E271" s="260" t="str">
        <f ca="1">IF(LEN(INDIRECT("Vendor!k"&amp;A271))&lt;1,"",INDIRECT("Vendor!k"&amp;A271))</f>
        <v/>
      </c>
      <c r="F271" s="346"/>
      <c r="G271" s="347"/>
      <c r="H271" s="347"/>
      <c r="I271" s="374"/>
      <c r="J271" s="336"/>
      <c r="K271" s="337"/>
      <c r="L271" s="338"/>
    </row>
    <row r="272" spans="1:12" ht="7.5" customHeight="1" x14ac:dyDescent="0.25">
      <c r="B272" s="352"/>
      <c r="C272" s="353"/>
      <c r="D272" s="353"/>
      <c r="E272" s="354"/>
      <c r="F272" s="346"/>
      <c r="G272" s="347"/>
      <c r="H272" s="347"/>
      <c r="I272" s="374"/>
      <c r="J272" s="339"/>
      <c r="K272" s="340"/>
      <c r="L272" s="341"/>
    </row>
    <row r="273" spans="1:12" ht="18" customHeight="1" x14ac:dyDescent="0.25">
      <c r="B273" s="365" t="s">
        <v>2</v>
      </c>
      <c r="C273" s="366"/>
      <c r="D273" s="366"/>
      <c r="E273" s="367"/>
      <c r="F273" s="346"/>
      <c r="G273" s="347"/>
      <c r="H273" s="347"/>
      <c r="I273" s="374"/>
      <c r="J273" s="358" t="s">
        <v>159</v>
      </c>
      <c r="K273" s="312"/>
      <c r="L273" s="359"/>
    </row>
    <row r="274" spans="1:12" ht="18" customHeight="1" thickBot="1" x14ac:dyDescent="0.3">
      <c r="B274" s="368" t="str">
        <f ca="1">IF(LEN(INDIRECT("Vendor!g"&amp;A271))&lt;1,"",INDIRECT("Vendor!g"&amp;A271))</f>
        <v/>
      </c>
      <c r="C274" s="369"/>
      <c r="D274" s="369"/>
      <c r="E274" s="370"/>
      <c r="F274" s="349"/>
      <c r="G274" s="350"/>
      <c r="H274" s="350"/>
      <c r="I274" s="375"/>
      <c r="J274" s="360"/>
      <c r="K274" s="361"/>
      <c r="L274" s="362"/>
    </row>
    <row r="275" spans="1:12" ht="12.75" customHeight="1" thickBot="1" x14ac:dyDescent="0.3">
      <c r="B275" s="262"/>
      <c r="C275" s="262"/>
      <c r="D275" s="262"/>
      <c r="E275" s="262"/>
      <c r="F275" s="263"/>
      <c r="G275" s="263"/>
      <c r="H275" s="263"/>
      <c r="I275" s="263"/>
    </row>
    <row r="276" spans="1:12" ht="18" customHeight="1" x14ac:dyDescent="0.25">
      <c r="B276" s="363" t="s">
        <v>0</v>
      </c>
      <c r="C276" s="364"/>
      <c r="D276" s="251" t="s">
        <v>3</v>
      </c>
      <c r="E276" s="252" t="s">
        <v>4</v>
      </c>
      <c r="F276" s="343"/>
      <c r="G276" s="344"/>
      <c r="H276" s="344"/>
      <c r="I276" s="373"/>
      <c r="J276" s="355" t="s">
        <v>158</v>
      </c>
      <c r="K276" s="356"/>
      <c r="L276" s="357"/>
    </row>
    <row r="277" spans="1:12" ht="18" customHeight="1" x14ac:dyDescent="0.25">
      <c r="A277">
        <f ca="1">OFFSET(A277,-6,0)+1</f>
        <v>60</v>
      </c>
      <c r="B277" s="371" t="str">
        <f ca="1">IF(LEN(INDIRECT("Vendor!E"&amp;A277))&lt;1,"",INDIRECT("Vendor!E"&amp;A277))</f>
        <v/>
      </c>
      <c r="C277" s="372"/>
      <c r="D277" s="259" t="str">
        <f ca="1">IF(LEN(INDIRECT("Vendor!J"&amp;A277))&lt;1,"",INDIRECT("Vendor!J"&amp;A277))</f>
        <v/>
      </c>
      <c r="E277" s="260" t="str">
        <f ca="1">IF(LEN(INDIRECT("Vendor!k"&amp;A277))&lt;1,"",INDIRECT("Vendor!k"&amp;A277))</f>
        <v/>
      </c>
      <c r="F277" s="346"/>
      <c r="G277" s="347"/>
      <c r="H277" s="347"/>
      <c r="I277" s="374"/>
      <c r="J277" s="336"/>
      <c r="K277" s="337"/>
      <c r="L277" s="338"/>
    </row>
    <row r="278" spans="1:12" ht="7.5" customHeight="1" x14ac:dyDescent="0.25">
      <c r="B278" s="352"/>
      <c r="C278" s="353"/>
      <c r="D278" s="353"/>
      <c r="E278" s="354"/>
      <c r="F278" s="346"/>
      <c r="G278" s="347"/>
      <c r="H278" s="347"/>
      <c r="I278" s="374"/>
      <c r="J278" s="339"/>
      <c r="K278" s="340"/>
      <c r="L278" s="341"/>
    </row>
    <row r="279" spans="1:12" ht="18" customHeight="1" x14ac:dyDescent="0.25">
      <c r="B279" s="365" t="s">
        <v>2</v>
      </c>
      <c r="C279" s="366"/>
      <c r="D279" s="366"/>
      <c r="E279" s="367"/>
      <c r="F279" s="346"/>
      <c r="G279" s="347"/>
      <c r="H279" s="347"/>
      <c r="I279" s="374"/>
      <c r="J279" s="358" t="s">
        <v>159</v>
      </c>
      <c r="K279" s="312"/>
      <c r="L279" s="359"/>
    </row>
    <row r="280" spans="1:12" ht="18" customHeight="1" thickBot="1" x14ac:dyDescent="0.3">
      <c r="B280" s="368" t="str">
        <f ca="1">IF(LEN(INDIRECT("Vendor!g"&amp;A277))&lt;1,"",INDIRECT("Vendor!g"&amp;A277))</f>
        <v/>
      </c>
      <c r="C280" s="369"/>
      <c r="D280" s="369"/>
      <c r="E280" s="370"/>
      <c r="F280" s="349"/>
      <c r="G280" s="350"/>
      <c r="H280" s="350"/>
      <c r="I280" s="375"/>
      <c r="J280" s="360"/>
      <c r="K280" s="361"/>
      <c r="L280" s="362"/>
    </row>
    <row r="281" spans="1:12" ht="12.75" customHeight="1" thickBot="1" x14ac:dyDescent="0.3">
      <c r="B281" s="262"/>
      <c r="C281" s="262"/>
      <c r="D281" s="262"/>
      <c r="E281" s="262"/>
      <c r="F281" s="263"/>
      <c r="G281" s="263"/>
      <c r="H281" s="263"/>
      <c r="I281" s="263"/>
    </row>
    <row r="282" spans="1:12" ht="18" customHeight="1" x14ac:dyDescent="0.25">
      <c r="B282" s="363" t="s">
        <v>0</v>
      </c>
      <c r="C282" s="364"/>
      <c r="D282" s="251" t="s">
        <v>3</v>
      </c>
      <c r="E282" s="252" t="s">
        <v>4</v>
      </c>
      <c r="F282" s="343"/>
      <c r="G282" s="344"/>
      <c r="H282" s="344"/>
      <c r="I282" s="373"/>
      <c r="J282" s="355" t="s">
        <v>158</v>
      </c>
      <c r="K282" s="356"/>
      <c r="L282" s="357"/>
    </row>
    <row r="283" spans="1:12" ht="18" customHeight="1" x14ac:dyDescent="0.25">
      <c r="A283">
        <f ca="1">OFFSET(A283,-6,0)+1</f>
        <v>61</v>
      </c>
      <c r="B283" s="371" t="str">
        <f ca="1">IF(LEN(INDIRECT("Vendor!E"&amp;A283))&lt;1,"",INDIRECT("Vendor!E"&amp;A283))</f>
        <v/>
      </c>
      <c r="C283" s="372"/>
      <c r="D283" s="259" t="str">
        <f ca="1">IF(LEN(INDIRECT("Vendor!J"&amp;A283))&lt;1,"",INDIRECT("Vendor!J"&amp;A283))</f>
        <v/>
      </c>
      <c r="E283" s="260" t="str">
        <f ca="1">IF(LEN(INDIRECT("Vendor!k"&amp;A283))&lt;1,"",INDIRECT("Vendor!k"&amp;A283))</f>
        <v/>
      </c>
      <c r="F283" s="346"/>
      <c r="G283" s="347"/>
      <c r="H283" s="347"/>
      <c r="I283" s="374"/>
      <c r="J283" s="336"/>
      <c r="K283" s="337"/>
      <c r="L283" s="338"/>
    </row>
    <row r="284" spans="1:12" ht="7.5" customHeight="1" x14ac:dyDescent="0.25">
      <c r="B284" s="352"/>
      <c r="C284" s="353"/>
      <c r="D284" s="353"/>
      <c r="E284" s="354"/>
      <c r="F284" s="346"/>
      <c r="G284" s="347"/>
      <c r="H284" s="347"/>
      <c r="I284" s="374"/>
      <c r="J284" s="339"/>
      <c r="K284" s="340"/>
      <c r="L284" s="341"/>
    </row>
    <row r="285" spans="1:12" ht="18" customHeight="1" x14ac:dyDescent="0.25">
      <c r="B285" s="365" t="s">
        <v>2</v>
      </c>
      <c r="C285" s="366"/>
      <c r="D285" s="366"/>
      <c r="E285" s="367"/>
      <c r="F285" s="346"/>
      <c r="G285" s="347"/>
      <c r="H285" s="347"/>
      <c r="I285" s="374"/>
      <c r="J285" s="358" t="s">
        <v>159</v>
      </c>
      <c r="K285" s="312"/>
      <c r="L285" s="359"/>
    </row>
    <row r="286" spans="1:12" ht="18" customHeight="1" thickBot="1" x14ac:dyDescent="0.3">
      <c r="B286" s="368" t="str">
        <f ca="1">IF(LEN(INDIRECT("Vendor!g"&amp;A283))&lt;1,"",INDIRECT("Vendor!g"&amp;A283))</f>
        <v/>
      </c>
      <c r="C286" s="369"/>
      <c r="D286" s="369"/>
      <c r="E286" s="370"/>
      <c r="F286" s="349"/>
      <c r="G286" s="350"/>
      <c r="H286" s="350"/>
      <c r="I286" s="375"/>
      <c r="J286" s="360"/>
      <c r="K286" s="361"/>
      <c r="L286" s="362"/>
    </row>
    <row r="287" spans="1:12" ht="12.75" customHeight="1" thickBot="1" x14ac:dyDescent="0.3">
      <c r="B287" s="262"/>
      <c r="C287" s="262"/>
      <c r="D287" s="262"/>
      <c r="E287" s="262"/>
      <c r="F287" s="263"/>
      <c r="G287" s="263"/>
      <c r="H287" s="263"/>
      <c r="I287" s="263"/>
    </row>
    <row r="288" spans="1:12" ht="18" customHeight="1" x14ac:dyDescent="0.25">
      <c r="B288" s="363" t="s">
        <v>0</v>
      </c>
      <c r="C288" s="364"/>
      <c r="D288" s="251" t="s">
        <v>3</v>
      </c>
      <c r="E288" s="252" t="s">
        <v>4</v>
      </c>
      <c r="F288" s="343"/>
      <c r="G288" s="344"/>
      <c r="H288" s="344"/>
      <c r="I288" s="373"/>
      <c r="J288" s="355" t="s">
        <v>158</v>
      </c>
      <c r="K288" s="356"/>
      <c r="L288" s="357"/>
    </row>
    <row r="289" spans="1:12" ht="18" customHeight="1" x14ac:dyDescent="0.25">
      <c r="A289">
        <f ca="1">OFFSET(A289,-6,0)+1</f>
        <v>62</v>
      </c>
      <c r="B289" s="371" t="str">
        <f ca="1">IF(LEN(INDIRECT("Vendor!E"&amp;A289))&lt;1,"",INDIRECT("Vendor!E"&amp;A289))</f>
        <v/>
      </c>
      <c r="C289" s="372"/>
      <c r="D289" s="259" t="str">
        <f ca="1">IF(LEN(INDIRECT("Vendor!J"&amp;A289))&lt;1,"",INDIRECT("Vendor!J"&amp;A289))</f>
        <v/>
      </c>
      <c r="E289" s="260" t="str">
        <f ca="1">IF(LEN(INDIRECT("Vendor!k"&amp;A289))&lt;1,"",INDIRECT("Vendor!k"&amp;A289))</f>
        <v/>
      </c>
      <c r="F289" s="346"/>
      <c r="G289" s="347"/>
      <c r="H289" s="347"/>
      <c r="I289" s="374"/>
      <c r="J289" s="336"/>
      <c r="K289" s="337"/>
      <c r="L289" s="338"/>
    </row>
    <row r="290" spans="1:12" ht="7.5" customHeight="1" x14ac:dyDescent="0.25">
      <c r="B290" s="352"/>
      <c r="C290" s="353"/>
      <c r="D290" s="353"/>
      <c r="E290" s="354"/>
      <c r="F290" s="346"/>
      <c r="G290" s="347"/>
      <c r="H290" s="347"/>
      <c r="I290" s="374"/>
      <c r="J290" s="339"/>
      <c r="K290" s="340"/>
      <c r="L290" s="341"/>
    </row>
    <row r="291" spans="1:12" ht="18" customHeight="1" x14ac:dyDescent="0.25">
      <c r="B291" s="365" t="s">
        <v>2</v>
      </c>
      <c r="C291" s="366"/>
      <c r="D291" s="366"/>
      <c r="E291" s="367"/>
      <c r="F291" s="346"/>
      <c r="G291" s="347"/>
      <c r="H291" s="347"/>
      <c r="I291" s="374"/>
      <c r="J291" s="358" t="s">
        <v>159</v>
      </c>
      <c r="K291" s="312"/>
      <c r="L291" s="359"/>
    </row>
    <row r="292" spans="1:12" ht="18" customHeight="1" thickBot="1" x14ac:dyDescent="0.3">
      <c r="B292" s="368" t="str">
        <f ca="1">IF(LEN(INDIRECT("Vendor!g"&amp;A289))&lt;1,"",INDIRECT("Vendor!g"&amp;A289))</f>
        <v/>
      </c>
      <c r="C292" s="369"/>
      <c r="D292" s="369"/>
      <c r="E292" s="370"/>
      <c r="F292" s="349"/>
      <c r="G292" s="350"/>
      <c r="H292" s="350"/>
      <c r="I292" s="375"/>
      <c r="J292" s="360"/>
      <c r="K292" s="361"/>
      <c r="L292" s="362"/>
    </row>
    <row r="293" spans="1:12" ht="12.75" customHeight="1" thickBot="1" x14ac:dyDescent="0.3">
      <c r="B293" s="262"/>
      <c r="C293" s="262"/>
      <c r="D293" s="262"/>
      <c r="E293" s="262"/>
      <c r="F293" s="263"/>
      <c r="G293" s="263"/>
      <c r="H293" s="263"/>
      <c r="I293" s="263"/>
    </row>
    <row r="294" spans="1:12" ht="18" customHeight="1" x14ac:dyDescent="0.25">
      <c r="B294" s="363" t="s">
        <v>0</v>
      </c>
      <c r="C294" s="364"/>
      <c r="D294" s="251" t="s">
        <v>3</v>
      </c>
      <c r="E294" s="252" t="s">
        <v>4</v>
      </c>
      <c r="F294" s="343"/>
      <c r="G294" s="344"/>
      <c r="H294" s="344"/>
      <c r="I294" s="373"/>
      <c r="J294" s="355" t="s">
        <v>158</v>
      </c>
      <c r="K294" s="356"/>
      <c r="L294" s="357"/>
    </row>
    <row r="295" spans="1:12" ht="18" customHeight="1" x14ac:dyDescent="0.25">
      <c r="A295">
        <f ca="1">OFFSET(A295,-6,0)+1</f>
        <v>63</v>
      </c>
      <c r="B295" s="371" t="str">
        <f ca="1">IF(LEN(INDIRECT("Vendor!E"&amp;A295))&lt;1,"",INDIRECT("Vendor!E"&amp;A295))</f>
        <v/>
      </c>
      <c r="C295" s="372"/>
      <c r="D295" s="259" t="str">
        <f ca="1">IF(LEN(INDIRECT("Vendor!J"&amp;A295))&lt;1,"",INDIRECT("Vendor!J"&amp;A295))</f>
        <v/>
      </c>
      <c r="E295" s="260" t="str">
        <f ca="1">IF(LEN(INDIRECT("Vendor!k"&amp;A295))&lt;1,"",INDIRECT("Vendor!k"&amp;A295))</f>
        <v/>
      </c>
      <c r="F295" s="346"/>
      <c r="G295" s="347"/>
      <c r="H295" s="347"/>
      <c r="I295" s="374"/>
      <c r="J295" s="336"/>
      <c r="K295" s="337"/>
      <c r="L295" s="338"/>
    </row>
    <row r="296" spans="1:12" ht="7.5" customHeight="1" x14ac:dyDescent="0.25">
      <c r="B296" s="352"/>
      <c r="C296" s="353"/>
      <c r="D296" s="353"/>
      <c r="E296" s="354"/>
      <c r="F296" s="346"/>
      <c r="G296" s="347"/>
      <c r="H296" s="347"/>
      <c r="I296" s="374"/>
      <c r="J296" s="339"/>
      <c r="K296" s="340"/>
      <c r="L296" s="341"/>
    </row>
    <row r="297" spans="1:12" ht="18" customHeight="1" x14ac:dyDescent="0.25">
      <c r="B297" s="365" t="s">
        <v>2</v>
      </c>
      <c r="C297" s="366"/>
      <c r="D297" s="366"/>
      <c r="E297" s="367"/>
      <c r="F297" s="346"/>
      <c r="G297" s="347"/>
      <c r="H297" s="347"/>
      <c r="I297" s="374"/>
      <c r="J297" s="358" t="s">
        <v>159</v>
      </c>
      <c r="K297" s="312"/>
      <c r="L297" s="359"/>
    </row>
    <row r="298" spans="1:12" ht="18" customHeight="1" thickBot="1" x14ac:dyDescent="0.3">
      <c r="B298" s="368" t="str">
        <f ca="1">IF(LEN(INDIRECT("Vendor!g"&amp;A295))&lt;1,"",INDIRECT("Vendor!g"&amp;A295))</f>
        <v/>
      </c>
      <c r="C298" s="369"/>
      <c r="D298" s="369"/>
      <c r="E298" s="370"/>
      <c r="F298" s="349"/>
      <c r="G298" s="350"/>
      <c r="H298" s="350"/>
      <c r="I298" s="375"/>
      <c r="J298" s="360"/>
      <c r="K298" s="361"/>
      <c r="L298" s="362"/>
    </row>
    <row r="299" spans="1:12" ht="12.75" customHeight="1" thickBot="1" x14ac:dyDescent="0.3">
      <c r="B299" s="262"/>
      <c r="C299" s="262"/>
      <c r="D299" s="262"/>
      <c r="E299" s="262"/>
      <c r="F299" s="263"/>
      <c r="G299" s="263"/>
      <c r="H299" s="263"/>
      <c r="I299" s="263"/>
    </row>
    <row r="300" spans="1:12" ht="18" customHeight="1" x14ac:dyDescent="0.25">
      <c r="B300" s="363" t="s">
        <v>0</v>
      </c>
      <c r="C300" s="364"/>
      <c r="D300" s="251" t="s">
        <v>3</v>
      </c>
      <c r="E300" s="252" t="s">
        <v>4</v>
      </c>
      <c r="F300" s="343"/>
      <c r="G300" s="344"/>
      <c r="H300" s="344"/>
      <c r="I300" s="373"/>
      <c r="J300" s="355" t="s">
        <v>158</v>
      </c>
      <c r="K300" s="356"/>
      <c r="L300" s="357"/>
    </row>
    <row r="301" spans="1:12" ht="18" customHeight="1" x14ac:dyDescent="0.25">
      <c r="A301">
        <f ca="1">OFFSET(A301,-6,0)+1</f>
        <v>64</v>
      </c>
      <c r="B301" s="371" t="str">
        <f ca="1">IF(LEN(INDIRECT("Vendor!E"&amp;A301))&lt;1,"",INDIRECT("Vendor!E"&amp;A301))</f>
        <v/>
      </c>
      <c r="C301" s="372"/>
      <c r="D301" s="259" t="str">
        <f ca="1">IF(LEN(INDIRECT("Vendor!J"&amp;A301))&lt;1,"",INDIRECT("Vendor!J"&amp;A301))</f>
        <v/>
      </c>
      <c r="E301" s="260" t="str">
        <f ca="1">IF(LEN(INDIRECT("Vendor!k"&amp;A301))&lt;1,"",INDIRECT("Vendor!k"&amp;A301))</f>
        <v/>
      </c>
      <c r="F301" s="346"/>
      <c r="G301" s="347"/>
      <c r="H301" s="347"/>
      <c r="I301" s="374"/>
      <c r="J301" s="336"/>
      <c r="K301" s="337"/>
      <c r="L301" s="338"/>
    </row>
    <row r="302" spans="1:12" ht="7.5" customHeight="1" x14ac:dyDescent="0.25">
      <c r="B302" s="352"/>
      <c r="C302" s="353"/>
      <c r="D302" s="353"/>
      <c r="E302" s="354"/>
      <c r="F302" s="346"/>
      <c r="G302" s="347"/>
      <c r="H302" s="347"/>
      <c r="I302" s="374"/>
      <c r="J302" s="339"/>
      <c r="K302" s="340"/>
      <c r="L302" s="341"/>
    </row>
    <row r="303" spans="1:12" ht="18" customHeight="1" x14ac:dyDescent="0.25">
      <c r="B303" s="365" t="s">
        <v>2</v>
      </c>
      <c r="C303" s="366"/>
      <c r="D303" s="366"/>
      <c r="E303" s="367"/>
      <c r="F303" s="346"/>
      <c r="G303" s="347"/>
      <c r="H303" s="347"/>
      <c r="I303" s="374"/>
      <c r="J303" s="358" t="s">
        <v>159</v>
      </c>
      <c r="K303" s="312"/>
      <c r="L303" s="359"/>
    </row>
    <row r="304" spans="1:12" ht="18" customHeight="1" thickBot="1" x14ac:dyDescent="0.3">
      <c r="B304" s="368" t="str">
        <f ca="1">IF(LEN(INDIRECT("Vendor!g"&amp;A301))&lt;1,"",INDIRECT("Vendor!g"&amp;A301))</f>
        <v/>
      </c>
      <c r="C304" s="369"/>
      <c r="D304" s="369"/>
      <c r="E304" s="370"/>
      <c r="F304" s="349"/>
      <c r="G304" s="350"/>
      <c r="H304" s="350"/>
      <c r="I304" s="375"/>
      <c r="J304" s="360"/>
      <c r="K304" s="361"/>
      <c r="L304" s="362"/>
    </row>
    <row r="305" spans="1:12" ht="12.75" customHeight="1" thickBot="1" x14ac:dyDescent="0.3">
      <c r="B305" s="262"/>
      <c r="C305" s="262"/>
      <c r="D305" s="262"/>
      <c r="E305" s="262"/>
      <c r="F305" s="263"/>
      <c r="G305" s="263"/>
      <c r="H305" s="263"/>
      <c r="I305" s="263"/>
    </row>
    <row r="306" spans="1:12" ht="18" customHeight="1" x14ac:dyDescent="0.25">
      <c r="B306" s="363" t="s">
        <v>0</v>
      </c>
      <c r="C306" s="364"/>
      <c r="D306" s="251" t="s">
        <v>3</v>
      </c>
      <c r="E306" s="252" t="s">
        <v>4</v>
      </c>
      <c r="F306" s="343"/>
      <c r="G306" s="344"/>
      <c r="H306" s="344"/>
      <c r="I306" s="373"/>
      <c r="J306" s="355" t="s">
        <v>158</v>
      </c>
      <c r="K306" s="356"/>
      <c r="L306" s="357"/>
    </row>
    <row r="307" spans="1:12" ht="18" customHeight="1" x14ac:dyDescent="0.25">
      <c r="A307">
        <f ca="1">OFFSET(A307,-6,0)+1</f>
        <v>65</v>
      </c>
      <c r="B307" s="371" t="str">
        <f ca="1">IF(LEN(INDIRECT("Vendor!E"&amp;A307))&lt;1,"",INDIRECT("Vendor!E"&amp;A307))</f>
        <v/>
      </c>
      <c r="C307" s="372"/>
      <c r="D307" s="259" t="str">
        <f ca="1">IF(LEN(INDIRECT("Vendor!J"&amp;A307))&lt;1,"",INDIRECT("Vendor!J"&amp;A307))</f>
        <v/>
      </c>
      <c r="E307" s="260" t="str">
        <f ca="1">IF(LEN(INDIRECT("Vendor!k"&amp;A307))&lt;1,"",INDIRECT("Vendor!k"&amp;A307))</f>
        <v/>
      </c>
      <c r="F307" s="346"/>
      <c r="G307" s="347"/>
      <c r="H307" s="347"/>
      <c r="I307" s="374"/>
      <c r="J307" s="336"/>
      <c r="K307" s="337"/>
      <c r="L307" s="338"/>
    </row>
    <row r="308" spans="1:12" ht="7.5" customHeight="1" x14ac:dyDescent="0.25">
      <c r="B308" s="352"/>
      <c r="C308" s="353"/>
      <c r="D308" s="353"/>
      <c r="E308" s="354"/>
      <c r="F308" s="346"/>
      <c r="G308" s="347"/>
      <c r="H308" s="347"/>
      <c r="I308" s="374"/>
      <c r="J308" s="339"/>
      <c r="K308" s="340"/>
      <c r="L308" s="341"/>
    </row>
    <row r="309" spans="1:12" ht="18" customHeight="1" x14ac:dyDescent="0.25">
      <c r="B309" s="365" t="s">
        <v>2</v>
      </c>
      <c r="C309" s="366"/>
      <c r="D309" s="366"/>
      <c r="E309" s="367"/>
      <c r="F309" s="346"/>
      <c r="G309" s="347"/>
      <c r="H309" s="347"/>
      <c r="I309" s="374"/>
      <c r="J309" s="358" t="s">
        <v>159</v>
      </c>
      <c r="K309" s="312"/>
      <c r="L309" s="359"/>
    </row>
    <row r="310" spans="1:12" ht="18" customHeight="1" thickBot="1" x14ac:dyDescent="0.3">
      <c r="B310" s="368" t="str">
        <f ca="1">IF(LEN(INDIRECT("Vendor!g"&amp;A307))&lt;1,"",INDIRECT("Vendor!g"&amp;A307))</f>
        <v/>
      </c>
      <c r="C310" s="369"/>
      <c r="D310" s="369"/>
      <c r="E310" s="370"/>
      <c r="F310" s="349"/>
      <c r="G310" s="350"/>
      <c r="H310" s="350"/>
      <c r="I310" s="375"/>
      <c r="J310" s="360"/>
      <c r="K310" s="361"/>
      <c r="L310" s="362"/>
    </row>
    <row r="311" spans="1:12" ht="12.75" customHeight="1" thickBot="1" x14ac:dyDescent="0.3">
      <c r="B311" s="262"/>
      <c r="C311" s="262"/>
      <c r="D311" s="262"/>
      <c r="E311" s="262"/>
      <c r="F311" s="263"/>
      <c r="G311" s="263"/>
      <c r="H311" s="263"/>
      <c r="I311" s="263"/>
    </row>
    <row r="312" spans="1:12" ht="18" customHeight="1" x14ac:dyDescent="0.25">
      <c r="B312" s="363" t="s">
        <v>0</v>
      </c>
      <c r="C312" s="364"/>
      <c r="D312" s="251" t="s">
        <v>3</v>
      </c>
      <c r="E312" s="252" t="s">
        <v>4</v>
      </c>
      <c r="F312" s="343"/>
      <c r="G312" s="344"/>
      <c r="H312" s="344"/>
      <c r="I312" s="373"/>
      <c r="J312" s="355" t="s">
        <v>158</v>
      </c>
      <c r="K312" s="356"/>
      <c r="L312" s="357"/>
    </row>
    <row r="313" spans="1:12" ht="18" customHeight="1" x14ac:dyDescent="0.25">
      <c r="A313">
        <f ca="1">OFFSET(A313,-6,0)+1</f>
        <v>66</v>
      </c>
      <c r="B313" s="371" t="str">
        <f ca="1">IF(LEN(INDIRECT("Vendor!E"&amp;A313))&lt;1,"",INDIRECT("Vendor!E"&amp;A313))</f>
        <v/>
      </c>
      <c r="C313" s="372"/>
      <c r="D313" s="259" t="str">
        <f ca="1">IF(LEN(INDIRECT("Vendor!J"&amp;A313))&lt;1,"",INDIRECT("Vendor!J"&amp;A313))</f>
        <v/>
      </c>
      <c r="E313" s="260" t="str">
        <f ca="1">IF(LEN(INDIRECT("Vendor!k"&amp;A313))&lt;1,"",INDIRECT("Vendor!k"&amp;A313))</f>
        <v/>
      </c>
      <c r="F313" s="346"/>
      <c r="G313" s="347"/>
      <c r="H313" s="347"/>
      <c r="I313" s="374"/>
      <c r="J313" s="336"/>
      <c r="K313" s="337"/>
      <c r="L313" s="338"/>
    </row>
    <row r="314" spans="1:12" ht="7.5" customHeight="1" x14ac:dyDescent="0.25">
      <c r="B314" s="352"/>
      <c r="C314" s="353"/>
      <c r="D314" s="353"/>
      <c r="E314" s="354"/>
      <c r="F314" s="346"/>
      <c r="G314" s="347"/>
      <c r="H314" s="347"/>
      <c r="I314" s="374"/>
      <c r="J314" s="339"/>
      <c r="K314" s="340"/>
      <c r="L314" s="341"/>
    </row>
    <row r="315" spans="1:12" ht="18" customHeight="1" x14ac:dyDescent="0.25">
      <c r="B315" s="365" t="s">
        <v>2</v>
      </c>
      <c r="C315" s="366"/>
      <c r="D315" s="366"/>
      <c r="E315" s="367"/>
      <c r="F315" s="346"/>
      <c r="G315" s="347"/>
      <c r="H315" s="347"/>
      <c r="I315" s="374"/>
      <c r="J315" s="358" t="s">
        <v>159</v>
      </c>
      <c r="K315" s="312"/>
      <c r="L315" s="359"/>
    </row>
    <row r="316" spans="1:12" ht="18" customHeight="1" thickBot="1" x14ac:dyDescent="0.3">
      <c r="B316" s="368" t="str">
        <f ca="1">IF(LEN(INDIRECT("Vendor!g"&amp;A313))&lt;1,"",INDIRECT("Vendor!g"&amp;A313))</f>
        <v/>
      </c>
      <c r="C316" s="369"/>
      <c r="D316" s="369"/>
      <c r="E316" s="370"/>
      <c r="F316" s="349"/>
      <c r="G316" s="350"/>
      <c r="H316" s="350"/>
      <c r="I316" s="375"/>
      <c r="J316" s="360"/>
      <c r="K316" s="361"/>
      <c r="L316" s="362"/>
    </row>
    <row r="317" spans="1:12" ht="12.75" customHeight="1" thickBot="1" x14ac:dyDescent="0.3">
      <c r="B317" s="262"/>
      <c r="C317" s="262"/>
      <c r="D317" s="262"/>
      <c r="E317" s="262"/>
      <c r="F317" s="263"/>
      <c r="G317" s="263"/>
      <c r="H317" s="263"/>
      <c r="I317" s="263"/>
    </row>
    <row r="318" spans="1:12" ht="18" customHeight="1" x14ac:dyDescent="0.25">
      <c r="B318" s="363" t="s">
        <v>0</v>
      </c>
      <c r="C318" s="364"/>
      <c r="D318" s="251" t="s">
        <v>3</v>
      </c>
      <c r="E318" s="252" t="s">
        <v>4</v>
      </c>
      <c r="F318" s="343"/>
      <c r="G318" s="344"/>
      <c r="H318" s="344"/>
      <c r="I318" s="373"/>
      <c r="J318" s="355" t="s">
        <v>158</v>
      </c>
      <c r="K318" s="356"/>
      <c r="L318" s="357"/>
    </row>
    <row r="319" spans="1:12" ht="18" customHeight="1" x14ac:dyDescent="0.25">
      <c r="A319">
        <f ca="1">OFFSET(A319,-6,0)+1</f>
        <v>67</v>
      </c>
      <c r="B319" s="371" t="str">
        <f ca="1">IF(LEN(INDIRECT("Vendor!E"&amp;A319))&lt;1,"",INDIRECT("Vendor!E"&amp;A319))</f>
        <v/>
      </c>
      <c r="C319" s="372"/>
      <c r="D319" s="259" t="str">
        <f ca="1">IF(LEN(INDIRECT("Vendor!J"&amp;A319))&lt;1,"",INDIRECT("Vendor!J"&amp;A319))</f>
        <v/>
      </c>
      <c r="E319" s="260" t="str">
        <f ca="1">IF(LEN(INDIRECT("Vendor!k"&amp;A319))&lt;1,"",INDIRECT("Vendor!k"&amp;A319))</f>
        <v/>
      </c>
      <c r="F319" s="346"/>
      <c r="G319" s="347"/>
      <c r="H319" s="347"/>
      <c r="I319" s="374"/>
      <c r="J319" s="336"/>
      <c r="K319" s="337"/>
      <c r="L319" s="338"/>
    </row>
    <row r="320" spans="1:12" ht="7.5" customHeight="1" x14ac:dyDescent="0.25">
      <c r="B320" s="352"/>
      <c r="C320" s="353"/>
      <c r="D320" s="353"/>
      <c r="E320" s="354"/>
      <c r="F320" s="346"/>
      <c r="G320" s="347"/>
      <c r="H320" s="347"/>
      <c r="I320" s="374"/>
      <c r="J320" s="339"/>
      <c r="K320" s="340"/>
      <c r="L320" s="341"/>
    </row>
    <row r="321" spans="1:12" ht="18" customHeight="1" x14ac:dyDescent="0.25">
      <c r="B321" s="365" t="s">
        <v>2</v>
      </c>
      <c r="C321" s="366"/>
      <c r="D321" s="366"/>
      <c r="E321" s="367"/>
      <c r="F321" s="346"/>
      <c r="G321" s="347"/>
      <c r="H321" s="347"/>
      <c r="I321" s="374"/>
      <c r="J321" s="358" t="s">
        <v>159</v>
      </c>
      <c r="K321" s="312"/>
      <c r="L321" s="359"/>
    </row>
    <row r="322" spans="1:12" ht="18" customHeight="1" thickBot="1" x14ac:dyDescent="0.3">
      <c r="B322" s="368" t="str">
        <f ca="1">IF(LEN(INDIRECT("Vendor!g"&amp;A319))&lt;1,"",INDIRECT("Vendor!g"&amp;A319))</f>
        <v/>
      </c>
      <c r="C322" s="369"/>
      <c r="D322" s="369"/>
      <c r="E322" s="370"/>
      <c r="F322" s="349"/>
      <c r="G322" s="350"/>
      <c r="H322" s="350"/>
      <c r="I322" s="375"/>
      <c r="J322" s="360"/>
      <c r="K322" s="361"/>
      <c r="L322" s="362"/>
    </row>
    <row r="323" spans="1:12" ht="12.75" customHeight="1" thickBot="1" x14ac:dyDescent="0.3">
      <c r="B323" s="262"/>
      <c r="C323" s="262"/>
      <c r="D323" s="262"/>
      <c r="E323" s="262"/>
      <c r="F323" s="263"/>
      <c r="G323" s="263"/>
      <c r="H323" s="263"/>
      <c r="I323" s="263"/>
    </row>
    <row r="324" spans="1:12" ht="18" customHeight="1" x14ac:dyDescent="0.25">
      <c r="B324" s="363" t="s">
        <v>0</v>
      </c>
      <c r="C324" s="364"/>
      <c r="D324" s="251" t="s">
        <v>3</v>
      </c>
      <c r="E324" s="252" t="s">
        <v>4</v>
      </c>
      <c r="F324" s="343"/>
      <c r="G324" s="344"/>
      <c r="H324" s="344"/>
      <c r="I324" s="373"/>
      <c r="J324" s="355" t="s">
        <v>158</v>
      </c>
      <c r="K324" s="356"/>
      <c r="L324" s="357"/>
    </row>
    <row r="325" spans="1:12" ht="18" customHeight="1" x14ac:dyDescent="0.25">
      <c r="A325">
        <f ca="1">OFFSET(A325,-6,0)+1</f>
        <v>68</v>
      </c>
      <c r="B325" s="371" t="str">
        <f ca="1">IF(LEN(INDIRECT("Vendor!E"&amp;A325))&lt;1,"",INDIRECT("Vendor!E"&amp;A325))</f>
        <v/>
      </c>
      <c r="C325" s="372"/>
      <c r="D325" s="259" t="str">
        <f ca="1">IF(LEN(INDIRECT("Vendor!J"&amp;A325))&lt;1,"",INDIRECT("Vendor!J"&amp;A325))</f>
        <v/>
      </c>
      <c r="E325" s="260" t="str">
        <f ca="1">IF(LEN(INDIRECT("Vendor!k"&amp;A325))&lt;1,"",INDIRECT("Vendor!k"&amp;A325))</f>
        <v/>
      </c>
      <c r="F325" s="346"/>
      <c r="G325" s="347"/>
      <c r="H325" s="347"/>
      <c r="I325" s="374"/>
      <c r="J325" s="336"/>
      <c r="K325" s="337"/>
      <c r="L325" s="338"/>
    </row>
    <row r="326" spans="1:12" ht="7.5" customHeight="1" x14ac:dyDescent="0.25">
      <c r="B326" s="352"/>
      <c r="C326" s="353"/>
      <c r="D326" s="353"/>
      <c r="E326" s="354"/>
      <c r="F326" s="346"/>
      <c r="G326" s="347"/>
      <c r="H326" s="347"/>
      <c r="I326" s="374"/>
      <c r="J326" s="339"/>
      <c r="K326" s="340"/>
      <c r="L326" s="341"/>
    </row>
    <row r="327" spans="1:12" ht="18" customHeight="1" x14ac:dyDescent="0.25">
      <c r="B327" s="365" t="s">
        <v>2</v>
      </c>
      <c r="C327" s="366"/>
      <c r="D327" s="366"/>
      <c r="E327" s="367"/>
      <c r="F327" s="346"/>
      <c r="G327" s="347"/>
      <c r="H327" s="347"/>
      <c r="I327" s="374"/>
      <c r="J327" s="358" t="s">
        <v>159</v>
      </c>
      <c r="K327" s="312"/>
      <c r="L327" s="359"/>
    </row>
    <row r="328" spans="1:12" ht="18" customHeight="1" thickBot="1" x14ac:dyDescent="0.3">
      <c r="B328" s="368" t="str">
        <f ca="1">IF(LEN(INDIRECT("Vendor!g"&amp;A325))&lt;1,"",INDIRECT("Vendor!g"&amp;A325))</f>
        <v/>
      </c>
      <c r="C328" s="369"/>
      <c r="D328" s="369"/>
      <c r="E328" s="370"/>
      <c r="F328" s="349"/>
      <c r="G328" s="350"/>
      <c r="H328" s="350"/>
      <c r="I328" s="375"/>
      <c r="J328" s="360"/>
      <c r="K328" s="361"/>
      <c r="L328" s="362"/>
    </row>
    <row r="329" spans="1:12" ht="12.75" customHeight="1" thickBot="1" x14ac:dyDescent="0.3">
      <c r="B329" s="262"/>
      <c r="C329" s="262"/>
      <c r="D329" s="262"/>
      <c r="E329" s="262"/>
      <c r="F329" s="263"/>
      <c r="G329" s="263"/>
      <c r="H329" s="263"/>
      <c r="I329" s="263"/>
    </row>
    <row r="330" spans="1:12" ht="18" customHeight="1" x14ac:dyDescent="0.25">
      <c r="B330" s="363" t="s">
        <v>0</v>
      </c>
      <c r="C330" s="364"/>
      <c r="D330" s="251" t="s">
        <v>3</v>
      </c>
      <c r="E330" s="252" t="s">
        <v>4</v>
      </c>
      <c r="F330" s="343"/>
      <c r="G330" s="344"/>
      <c r="H330" s="344"/>
      <c r="I330" s="373"/>
      <c r="J330" s="355" t="s">
        <v>158</v>
      </c>
      <c r="K330" s="356"/>
      <c r="L330" s="357"/>
    </row>
    <row r="331" spans="1:12" ht="18" customHeight="1" x14ac:dyDescent="0.25">
      <c r="A331">
        <f ca="1">OFFSET(A331,-6,0)+1</f>
        <v>69</v>
      </c>
      <c r="B331" s="371" t="str">
        <f ca="1">IF(LEN(INDIRECT("Vendor!E"&amp;A331))&lt;1,"",INDIRECT("Vendor!E"&amp;A331))</f>
        <v/>
      </c>
      <c r="C331" s="372"/>
      <c r="D331" s="259" t="str">
        <f ca="1">IF(LEN(INDIRECT("Vendor!J"&amp;A331))&lt;1,"",INDIRECT("Vendor!J"&amp;A331))</f>
        <v/>
      </c>
      <c r="E331" s="260" t="str">
        <f ca="1">IF(LEN(INDIRECT("Vendor!k"&amp;A331))&lt;1,"",INDIRECT("Vendor!k"&amp;A331))</f>
        <v/>
      </c>
      <c r="F331" s="346"/>
      <c r="G331" s="347"/>
      <c r="H331" s="347"/>
      <c r="I331" s="374"/>
      <c r="J331" s="336"/>
      <c r="K331" s="337"/>
      <c r="L331" s="338"/>
    </row>
    <row r="332" spans="1:12" ht="7.5" customHeight="1" x14ac:dyDescent="0.25">
      <c r="B332" s="352"/>
      <c r="C332" s="353"/>
      <c r="D332" s="353"/>
      <c r="E332" s="354"/>
      <c r="F332" s="346"/>
      <c r="G332" s="347"/>
      <c r="H332" s="347"/>
      <c r="I332" s="374"/>
      <c r="J332" s="339"/>
      <c r="K332" s="340"/>
      <c r="L332" s="341"/>
    </row>
    <row r="333" spans="1:12" ht="18" customHeight="1" x14ac:dyDescent="0.25">
      <c r="B333" s="365" t="s">
        <v>2</v>
      </c>
      <c r="C333" s="366"/>
      <c r="D333" s="366"/>
      <c r="E333" s="367"/>
      <c r="F333" s="346"/>
      <c r="G333" s="347"/>
      <c r="H333" s="347"/>
      <c r="I333" s="374"/>
      <c r="J333" s="358" t="s">
        <v>159</v>
      </c>
      <c r="K333" s="312"/>
      <c r="L333" s="359"/>
    </row>
    <row r="334" spans="1:12" ht="18" customHeight="1" thickBot="1" x14ac:dyDescent="0.3">
      <c r="B334" s="368" t="str">
        <f ca="1">IF(LEN(INDIRECT("Vendor!g"&amp;A331))&lt;1,"",INDIRECT("Vendor!g"&amp;A331))</f>
        <v/>
      </c>
      <c r="C334" s="369"/>
      <c r="D334" s="369"/>
      <c r="E334" s="370"/>
      <c r="F334" s="349"/>
      <c r="G334" s="350"/>
      <c r="H334" s="350"/>
      <c r="I334" s="375"/>
      <c r="J334" s="360"/>
      <c r="K334" s="361"/>
      <c r="L334" s="362"/>
    </row>
    <row r="335" spans="1:12" ht="12.75" customHeight="1" thickBot="1" x14ac:dyDescent="0.3">
      <c r="B335" s="262"/>
      <c r="C335" s="262"/>
      <c r="D335" s="262"/>
      <c r="E335" s="262"/>
      <c r="F335" s="263"/>
      <c r="G335" s="263"/>
      <c r="H335" s="263"/>
      <c r="I335" s="263"/>
    </row>
    <row r="336" spans="1:12" ht="18" customHeight="1" x14ac:dyDescent="0.25">
      <c r="B336" s="363" t="s">
        <v>0</v>
      </c>
      <c r="C336" s="364"/>
      <c r="D336" s="251" t="s">
        <v>3</v>
      </c>
      <c r="E336" s="252" t="s">
        <v>4</v>
      </c>
      <c r="F336" s="343"/>
      <c r="G336" s="344"/>
      <c r="H336" s="344"/>
      <c r="I336" s="373"/>
      <c r="J336" s="355" t="s">
        <v>158</v>
      </c>
      <c r="K336" s="356"/>
      <c r="L336" s="357"/>
    </row>
    <row r="337" spans="1:12" ht="18" customHeight="1" x14ac:dyDescent="0.25">
      <c r="A337">
        <f ca="1">OFFSET(A337,-6,0)+1</f>
        <v>70</v>
      </c>
      <c r="B337" s="371" t="str">
        <f ca="1">IF(LEN(INDIRECT("Vendor!E"&amp;A337))&lt;1,"",INDIRECT("Vendor!E"&amp;A337))</f>
        <v/>
      </c>
      <c r="C337" s="372"/>
      <c r="D337" s="259" t="str">
        <f ca="1">IF(LEN(INDIRECT("Vendor!J"&amp;A337))&lt;1,"",INDIRECT("Vendor!J"&amp;A337))</f>
        <v/>
      </c>
      <c r="E337" s="260" t="str">
        <f ca="1">IF(LEN(INDIRECT("Vendor!k"&amp;A337))&lt;1,"",INDIRECT("Vendor!k"&amp;A337))</f>
        <v/>
      </c>
      <c r="F337" s="346"/>
      <c r="G337" s="347"/>
      <c r="H337" s="347"/>
      <c r="I337" s="374"/>
      <c r="J337" s="336"/>
      <c r="K337" s="337"/>
      <c r="L337" s="338"/>
    </row>
    <row r="338" spans="1:12" ht="7.5" customHeight="1" x14ac:dyDescent="0.25">
      <c r="B338" s="352"/>
      <c r="C338" s="353"/>
      <c r="D338" s="353"/>
      <c r="E338" s="354"/>
      <c r="F338" s="346"/>
      <c r="G338" s="347"/>
      <c r="H338" s="347"/>
      <c r="I338" s="374"/>
      <c r="J338" s="339"/>
      <c r="K338" s="340"/>
      <c r="L338" s="341"/>
    </row>
    <row r="339" spans="1:12" ht="18" customHeight="1" x14ac:dyDescent="0.25">
      <c r="B339" s="365" t="s">
        <v>2</v>
      </c>
      <c r="C339" s="366"/>
      <c r="D339" s="366"/>
      <c r="E339" s="367"/>
      <c r="F339" s="346"/>
      <c r="G339" s="347"/>
      <c r="H339" s="347"/>
      <c r="I339" s="374"/>
      <c r="J339" s="358" t="s">
        <v>159</v>
      </c>
      <c r="K339" s="312"/>
      <c r="L339" s="359"/>
    </row>
    <row r="340" spans="1:12" ht="18" customHeight="1" thickBot="1" x14ac:dyDescent="0.3">
      <c r="B340" s="368" t="str">
        <f ca="1">IF(LEN(INDIRECT("Vendor!g"&amp;A337))&lt;1,"",INDIRECT("Vendor!g"&amp;A337))</f>
        <v/>
      </c>
      <c r="C340" s="369"/>
      <c r="D340" s="369"/>
      <c r="E340" s="370"/>
      <c r="F340" s="349"/>
      <c r="G340" s="350"/>
      <c r="H340" s="350"/>
      <c r="I340" s="375"/>
      <c r="J340" s="360"/>
      <c r="K340" s="361"/>
      <c r="L340" s="362"/>
    </row>
    <row r="341" spans="1:12" ht="12.75" customHeight="1" thickBot="1" x14ac:dyDescent="0.3">
      <c r="B341" s="262"/>
      <c r="C341" s="262"/>
      <c r="D341" s="262"/>
      <c r="E341" s="262"/>
      <c r="F341" s="263"/>
      <c r="G341" s="263"/>
      <c r="H341" s="263"/>
      <c r="I341" s="263"/>
    </row>
    <row r="342" spans="1:12" ht="18" customHeight="1" x14ac:dyDescent="0.25">
      <c r="B342" s="363" t="s">
        <v>0</v>
      </c>
      <c r="C342" s="364"/>
      <c r="D342" s="251" t="s">
        <v>3</v>
      </c>
      <c r="E342" s="252" t="s">
        <v>4</v>
      </c>
      <c r="F342" s="343"/>
      <c r="G342" s="344"/>
      <c r="H342" s="344"/>
      <c r="I342" s="373"/>
      <c r="J342" s="355" t="s">
        <v>158</v>
      </c>
      <c r="K342" s="356"/>
      <c r="L342" s="357"/>
    </row>
    <row r="343" spans="1:12" ht="18" customHeight="1" x14ac:dyDescent="0.25">
      <c r="A343">
        <f ca="1">OFFSET(A343,-6,0)+1</f>
        <v>71</v>
      </c>
      <c r="B343" s="371" t="str">
        <f ca="1">IF(LEN(INDIRECT("Vendor!E"&amp;A343))&lt;1,"",INDIRECT("Vendor!E"&amp;A343))</f>
        <v/>
      </c>
      <c r="C343" s="372"/>
      <c r="D343" s="259" t="str">
        <f ca="1">IF(LEN(INDIRECT("Vendor!J"&amp;A343))&lt;1,"",INDIRECT("Vendor!J"&amp;A343))</f>
        <v/>
      </c>
      <c r="E343" s="260" t="str">
        <f ca="1">IF(LEN(INDIRECT("Vendor!k"&amp;A343))&lt;1,"",INDIRECT("Vendor!k"&amp;A343))</f>
        <v/>
      </c>
      <c r="F343" s="346"/>
      <c r="G343" s="347"/>
      <c r="H343" s="347"/>
      <c r="I343" s="374"/>
      <c r="J343" s="336"/>
      <c r="K343" s="337"/>
      <c r="L343" s="338"/>
    </row>
    <row r="344" spans="1:12" ht="7.5" customHeight="1" x14ac:dyDescent="0.25">
      <c r="B344" s="352"/>
      <c r="C344" s="353"/>
      <c r="D344" s="353"/>
      <c r="E344" s="354"/>
      <c r="F344" s="346"/>
      <c r="G344" s="347"/>
      <c r="H344" s="347"/>
      <c r="I344" s="374"/>
      <c r="J344" s="339"/>
      <c r="K344" s="340"/>
      <c r="L344" s="341"/>
    </row>
    <row r="345" spans="1:12" ht="18" customHeight="1" x14ac:dyDescent="0.25">
      <c r="B345" s="365" t="s">
        <v>2</v>
      </c>
      <c r="C345" s="366"/>
      <c r="D345" s="366"/>
      <c r="E345" s="367"/>
      <c r="F345" s="346"/>
      <c r="G345" s="347"/>
      <c r="H345" s="347"/>
      <c r="I345" s="374"/>
      <c r="J345" s="358" t="s">
        <v>159</v>
      </c>
      <c r="K345" s="312"/>
      <c r="L345" s="359"/>
    </row>
    <row r="346" spans="1:12" ht="18" customHeight="1" thickBot="1" x14ac:dyDescent="0.3">
      <c r="B346" s="368" t="str">
        <f ca="1">IF(LEN(INDIRECT("Vendor!g"&amp;A343))&lt;1,"",INDIRECT("Vendor!g"&amp;A343))</f>
        <v/>
      </c>
      <c r="C346" s="369"/>
      <c r="D346" s="369"/>
      <c r="E346" s="370"/>
      <c r="F346" s="349"/>
      <c r="G346" s="350"/>
      <c r="H346" s="350"/>
      <c r="I346" s="375"/>
      <c r="J346" s="360"/>
      <c r="K346" s="361"/>
      <c r="L346" s="362"/>
    </row>
    <row r="347" spans="1:12" ht="12.75" customHeight="1" thickBot="1" x14ac:dyDescent="0.3">
      <c r="B347" s="262"/>
      <c r="C347" s="262"/>
      <c r="D347" s="262"/>
      <c r="E347" s="262"/>
      <c r="F347" s="263"/>
      <c r="G347" s="263"/>
      <c r="H347" s="263"/>
      <c r="I347" s="263"/>
    </row>
    <row r="348" spans="1:12" ht="18" customHeight="1" x14ac:dyDescent="0.25">
      <c r="B348" s="363" t="s">
        <v>0</v>
      </c>
      <c r="C348" s="364"/>
      <c r="D348" s="251" t="s">
        <v>3</v>
      </c>
      <c r="E348" s="252" t="s">
        <v>4</v>
      </c>
      <c r="F348" s="343"/>
      <c r="G348" s="344"/>
      <c r="H348" s="344"/>
      <c r="I348" s="373"/>
      <c r="J348" s="355" t="s">
        <v>158</v>
      </c>
      <c r="K348" s="356"/>
      <c r="L348" s="357"/>
    </row>
    <row r="349" spans="1:12" ht="18" customHeight="1" x14ac:dyDescent="0.25">
      <c r="A349">
        <f ca="1">OFFSET(A349,-6,0)+1</f>
        <v>72</v>
      </c>
      <c r="B349" s="371" t="str">
        <f ca="1">IF(LEN(INDIRECT("Vendor!E"&amp;A349))&lt;1,"",INDIRECT("Vendor!E"&amp;A349))</f>
        <v/>
      </c>
      <c r="C349" s="372"/>
      <c r="D349" s="259" t="str">
        <f ca="1">IF(LEN(INDIRECT("Vendor!J"&amp;A349))&lt;1,"",INDIRECT("Vendor!J"&amp;A349))</f>
        <v/>
      </c>
      <c r="E349" s="260" t="str">
        <f ca="1">IF(LEN(INDIRECT("Vendor!k"&amp;A349))&lt;1,"",INDIRECT("Vendor!k"&amp;A349))</f>
        <v/>
      </c>
      <c r="F349" s="346"/>
      <c r="G349" s="347"/>
      <c r="H349" s="347"/>
      <c r="I349" s="374"/>
      <c r="J349" s="336"/>
      <c r="K349" s="337"/>
      <c r="L349" s="338"/>
    </row>
    <row r="350" spans="1:12" ht="7.5" customHeight="1" x14ac:dyDescent="0.25">
      <c r="B350" s="352"/>
      <c r="C350" s="353"/>
      <c r="D350" s="353"/>
      <c r="E350" s="354"/>
      <c r="F350" s="346"/>
      <c r="G350" s="347"/>
      <c r="H350" s="347"/>
      <c r="I350" s="374"/>
      <c r="J350" s="339"/>
      <c r="K350" s="340"/>
      <c r="L350" s="341"/>
    </row>
    <row r="351" spans="1:12" ht="18" customHeight="1" x14ac:dyDescent="0.25">
      <c r="B351" s="365" t="s">
        <v>2</v>
      </c>
      <c r="C351" s="366"/>
      <c r="D351" s="366"/>
      <c r="E351" s="367"/>
      <c r="F351" s="346"/>
      <c r="G351" s="347"/>
      <c r="H351" s="347"/>
      <c r="I351" s="374"/>
      <c r="J351" s="358" t="s">
        <v>159</v>
      </c>
      <c r="K351" s="312"/>
      <c r="L351" s="359"/>
    </row>
    <row r="352" spans="1:12" ht="18" customHeight="1" thickBot="1" x14ac:dyDescent="0.3">
      <c r="B352" s="368" t="str">
        <f ca="1">IF(LEN(INDIRECT("Vendor!g"&amp;A349))&lt;1,"",INDIRECT("Vendor!g"&amp;A349))</f>
        <v/>
      </c>
      <c r="C352" s="369"/>
      <c r="D352" s="369"/>
      <c r="E352" s="370"/>
      <c r="F352" s="349"/>
      <c r="G352" s="350"/>
      <c r="H352" s="350"/>
      <c r="I352" s="375"/>
      <c r="J352" s="360"/>
      <c r="K352" s="361"/>
      <c r="L352" s="362"/>
    </row>
    <row r="353" spans="1:12" ht="12.75" customHeight="1" thickBot="1" x14ac:dyDescent="0.3">
      <c r="B353" s="262"/>
      <c r="C353" s="262"/>
      <c r="D353" s="262"/>
      <c r="E353" s="262"/>
      <c r="F353" s="263"/>
      <c r="G353" s="263"/>
      <c r="H353" s="263"/>
      <c r="I353" s="263"/>
    </row>
    <row r="354" spans="1:12" ht="18" customHeight="1" x14ac:dyDescent="0.25">
      <c r="B354" s="363" t="s">
        <v>0</v>
      </c>
      <c r="C354" s="364"/>
      <c r="D354" s="251" t="s">
        <v>3</v>
      </c>
      <c r="E354" s="252" t="s">
        <v>4</v>
      </c>
      <c r="F354" s="343"/>
      <c r="G354" s="344"/>
      <c r="H354" s="344"/>
      <c r="I354" s="373"/>
      <c r="J354" s="355" t="s">
        <v>158</v>
      </c>
      <c r="K354" s="356"/>
      <c r="L354" s="357"/>
    </row>
    <row r="355" spans="1:12" ht="18" customHeight="1" x14ac:dyDescent="0.25">
      <c r="A355">
        <f ca="1">OFFSET(A355,-6,0)+1</f>
        <v>73</v>
      </c>
      <c r="B355" s="371" t="str">
        <f ca="1">IF(LEN(INDIRECT("Vendor!E"&amp;A355))&lt;1,"",INDIRECT("Vendor!E"&amp;A355))</f>
        <v/>
      </c>
      <c r="C355" s="372"/>
      <c r="D355" s="259" t="str">
        <f ca="1">IF(LEN(INDIRECT("Vendor!J"&amp;A355))&lt;1,"",INDIRECT("Vendor!J"&amp;A355))</f>
        <v/>
      </c>
      <c r="E355" s="260" t="str">
        <f ca="1">IF(LEN(INDIRECT("Vendor!k"&amp;A355))&lt;1,"",INDIRECT("Vendor!k"&amp;A355))</f>
        <v/>
      </c>
      <c r="F355" s="346"/>
      <c r="G355" s="347"/>
      <c r="H355" s="347"/>
      <c r="I355" s="374"/>
      <c r="J355" s="336"/>
      <c r="K355" s="337"/>
      <c r="L355" s="338"/>
    </row>
    <row r="356" spans="1:12" ht="7.5" customHeight="1" x14ac:dyDescent="0.25">
      <c r="B356" s="352"/>
      <c r="C356" s="353"/>
      <c r="D356" s="353"/>
      <c r="E356" s="354"/>
      <c r="F356" s="346"/>
      <c r="G356" s="347"/>
      <c r="H356" s="347"/>
      <c r="I356" s="374"/>
      <c r="J356" s="339"/>
      <c r="K356" s="340"/>
      <c r="L356" s="341"/>
    </row>
    <row r="357" spans="1:12" ht="18" customHeight="1" x14ac:dyDescent="0.25">
      <c r="B357" s="365" t="s">
        <v>2</v>
      </c>
      <c r="C357" s="366"/>
      <c r="D357" s="366"/>
      <c r="E357" s="367"/>
      <c r="F357" s="346"/>
      <c r="G357" s="347"/>
      <c r="H357" s="347"/>
      <c r="I357" s="374"/>
      <c r="J357" s="358" t="s">
        <v>159</v>
      </c>
      <c r="K357" s="312"/>
      <c r="L357" s="359"/>
    </row>
    <row r="358" spans="1:12" ht="18" customHeight="1" thickBot="1" x14ac:dyDescent="0.3">
      <c r="B358" s="368" t="str">
        <f ca="1">IF(LEN(INDIRECT("Vendor!g"&amp;A355))&lt;1,"",INDIRECT("Vendor!g"&amp;A355))</f>
        <v/>
      </c>
      <c r="C358" s="369"/>
      <c r="D358" s="369"/>
      <c r="E358" s="370"/>
      <c r="F358" s="349"/>
      <c r="G358" s="350"/>
      <c r="H358" s="350"/>
      <c r="I358" s="375"/>
      <c r="J358" s="360"/>
      <c r="K358" s="361"/>
      <c r="L358" s="362"/>
    </row>
    <row r="359" spans="1:12" ht="12.75" customHeight="1" thickBot="1" x14ac:dyDescent="0.3">
      <c r="B359" s="262"/>
      <c r="C359" s="262"/>
      <c r="D359" s="262"/>
      <c r="E359" s="262"/>
      <c r="F359" s="263"/>
      <c r="G359" s="263"/>
      <c r="H359" s="263"/>
      <c r="I359" s="263"/>
    </row>
    <row r="360" spans="1:12" ht="18" customHeight="1" x14ac:dyDescent="0.25">
      <c r="B360" s="363" t="s">
        <v>0</v>
      </c>
      <c r="C360" s="364"/>
      <c r="D360" s="251" t="s">
        <v>3</v>
      </c>
      <c r="E360" s="252" t="s">
        <v>4</v>
      </c>
      <c r="F360" s="343"/>
      <c r="G360" s="344"/>
      <c r="H360" s="344"/>
      <c r="I360" s="373"/>
      <c r="J360" s="355" t="s">
        <v>158</v>
      </c>
      <c r="K360" s="356"/>
      <c r="L360" s="357"/>
    </row>
    <row r="361" spans="1:12" ht="18" customHeight="1" x14ac:dyDescent="0.25">
      <c r="A361">
        <f ca="1">OFFSET(A361,-6,0)+1</f>
        <v>74</v>
      </c>
      <c r="B361" s="371" t="str">
        <f ca="1">IF(LEN(INDIRECT("Vendor!E"&amp;A361))&lt;1,"",INDIRECT("Vendor!E"&amp;A361))</f>
        <v/>
      </c>
      <c r="C361" s="372"/>
      <c r="D361" s="259" t="str">
        <f ca="1">IF(LEN(INDIRECT("Vendor!J"&amp;A361))&lt;1,"",INDIRECT("Vendor!J"&amp;A361))</f>
        <v/>
      </c>
      <c r="E361" s="260" t="str">
        <f ca="1">IF(LEN(INDIRECT("Vendor!k"&amp;A361))&lt;1,"",INDIRECT("Vendor!k"&amp;A361))</f>
        <v/>
      </c>
      <c r="F361" s="346"/>
      <c r="G361" s="347"/>
      <c r="H361" s="347"/>
      <c r="I361" s="374"/>
      <c r="J361" s="336"/>
      <c r="K361" s="337"/>
      <c r="L361" s="338"/>
    </row>
    <row r="362" spans="1:12" ht="7.5" customHeight="1" x14ac:dyDescent="0.25">
      <c r="B362" s="352"/>
      <c r="C362" s="353"/>
      <c r="D362" s="353"/>
      <c r="E362" s="354"/>
      <c r="F362" s="346"/>
      <c r="G362" s="347"/>
      <c r="H362" s="347"/>
      <c r="I362" s="374"/>
      <c r="J362" s="339"/>
      <c r="K362" s="340"/>
      <c r="L362" s="341"/>
    </row>
    <row r="363" spans="1:12" ht="18" customHeight="1" x14ac:dyDescent="0.25">
      <c r="B363" s="365" t="s">
        <v>2</v>
      </c>
      <c r="C363" s="366"/>
      <c r="D363" s="366"/>
      <c r="E363" s="367"/>
      <c r="F363" s="346"/>
      <c r="G363" s="347"/>
      <c r="H363" s="347"/>
      <c r="I363" s="374"/>
      <c r="J363" s="358" t="s">
        <v>159</v>
      </c>
      <c r="K363" s="312"/>
      <c r="L363" s="359"/>
    </row>
    <row r="364" spans="1:12" ht="18" customHeight="1" thickBot="1" x14ac:dyDescent="0.3">
      <c r="B364" s="368" t="str">
        <f ca="1">IF(LEN(INDIRECT("Vendor!g"&amp;A361))&lt;1,"",INDIRECT("Vendor!g"&amp;A361))</f>
        <v/>
      </c>
      <c r="C364" s="369"/>
      <c r="D364" s="369"/>
      <c r="E364" s="370"/>
      <c r="F364" s="349"/>
      <c r="G364" s="350"/>
      <c r="H364" s="350"/>
      <c r="I364" s="375"/>
      <c r="J364" s="360"/>
      <c r="K364" s="361"/>
      <c r="L364" s="362"/>
    </row>
    <row r="365" spans="1:12" ht="12.75" customHeight="1" thickBot="1" x14ac:dyDescent="0.3">
      <c r="B365" s="262"/>
      <c r="C365" s="262"/>
      <c r="D365" s="262"/>
      <c r="E365" s="262"/>
      <c r="F365" s="263"/>
      <c r="G365" s="263"/>
      <c r="H365" s="263"/>
      <c r="I365" s="263"/>
    </row>
    <row r="366" spans="1:12" ht="18" customHeight="1" x14ac:dyDescent="0.25">
      <c r="B366" s="363" t="s">
        <v>0</v>
      </c>
      <c r="C366" s="364"/>
      <c r="D366" s="251" t="s">
        <v>3</v>
      </c>
      <c r="E366" s="252" t="s">
        <v>4</v>
      </c>
      <c r="F366" s="343"/>
      <c r="G366" s="344"/>
      <c r="H366" s="344"/>
      <c r="I366" s="373"/>
      <c r="J366" s="355" t="s">
        <v>158</v>
      </c>
      <c r="K366" s="356"/>
      <c r="L366" s="357"/>
    </row>
    <row r="367" spans="1:12" ht="18" customHeight="1" x14ac:dyDescent="0.25">
      <c r="A367">
        <f ca="1">OFFSET(A367,-6,0)+1</f>
        <v>75</v>
      </c>
      <c r="B367" s="371" t="str">
        <f ca="1">IF(LEN(INDIRECT("Vendor!E"&amp;A367))&lt;1,"",INDIRECT("Vendor!E"&amp;A367))</f>
        <v/>
      </c>
      <c r="C367" s="372"/>
      <c r="D367" s="259" t="str">
        <f ca="1">IF(LEN(INDIRECT("Vendor!J"&amp;A367))&lt;1,"",INDIRECT("Vendor!J"&amp;A367))</f>
        <v/>
      </c>
      <c r="E367" s="260" t="str">
        <f ca="1">IF(LEN(INDIRECT("Vendor!k"&amp;A367))&lt;1,"",INDIRECT("Vendor!k"&amp;A367))</f>
        <v/>
      </c>
      <c r="F367" s="346"/>
      <c r="G367" s="347"/>
      <c r="H367" s="347"/>
      <c r="I367" s="374"/>
      <c r="J367" s="336"/>
      <c r="K367" s="337"/>
      <c r="L367" s="338"/>
    </row>
    <row r="368" spans="1:12" ht="7.5" customHeight="1" x14ac:dyDescent="0.25">
      <c r="B368" s="352"/>
      <c r="C368" s="353"/>
      <c r="D368" s="353"/>
      <c r="E368" s="354"/>
      <c r="F368" s="346"/>
      <c r="G368" s="347"/>
      <c r="H368" s="347"/>
      <c r="I368" s="374"/>
      <c r="J368" s="339"/>
      <c r="K368" s="340"/>
      <c r="L368" s="341"/>
    </row>
    <row r="369" spans="1:12" ht="18" customHeight="1" x14ac:dyDescent="0.25">
      <c r="B369" s="365" t="s">
        <v>2</v>
      </c>
      <c r="C369" s="366"/>
      <c r="D369" s="366"/>
      <c r="E369" s="367"/>
      <c r="F369" s="346"/>
      <c r="G369" s="347"/>
      <c r="H369" s="347"/>
      <c r="I369" s="374"/>
      <c r="J369" s="358" t="s">
        <v>159</v>
      </c>
      <c r="K369" s="312"/>
      <c r="L369" s="359"/>
    </row>
    <row r="370" spans="1:12" ht="18" customHeight="1" thickBot="1" x14ac:dyDescent="0.3">
      <c r="B370" s="368" t="str">
        <f ca="1">IF(LEN(INDIRECT("Vendor!g"&amp;A367))&lt;1,"",INDIRECT("Vendor!g"&amp;A367))</f>
        <v/>
      </c>
      <c r="C370" s="369"/>
      <c r="D370" s="369"/>
      <c r="E370" s="370"/>
      <c r="F370" s="349"/>
      <c r="G370" s="350"/>
      <c r="H370" s="350"/>
      <c r="I370" s="375"/>
      <c r="J370" s="360"/>
      <c r="K370" s="361"/>
      <c r="L370" s="362"/>
    </row>
    <row r="371" spans="1:12" ht="12.75" customHeight="1" thickBot="1" x14ac:dyDescent="0.3">
      <c r="B371" s="262"/>
      <c r="C371" s="262"/>
      <c r="D371" s="262"/>
      <c r="E371" s="262"/>
      <c r="F371" s="263"/>
      <c r="G371" s="263"/>
      <c r="H371" s="263"/>
      <c r="I371" s="263"/>
    </row>
    <row r="372" spans="1:12" ht="18" customHeight="1" x14ac:dyDescent="0.25">
      <c r="B372" s="363" t="s">
        <v>0</v>
      </c>
      <c r="C372" s="364"/>
      <c r="D372" s="251" t="s">
        <v>3</v>
      </c>
      <c r="E372" s="252" t="s">
        <v>4</v>
      </c>
      <c r="F372" s="343"/>
      <c r="G372" s="344"/>
      <c r="H372" s="344"/>
      <c r="I372" s="373"/>
      <c r="J372" s="355" t="s">
        <v>158</v>
      </c>
      <c r="K372" s="356"/>
      <c r="L372" s="357"/>
    </row>
    <row r="373" spans="1:12" ht="18" customHeight="1" x14ac:dyDescent="0.25">
      <c r="A373">
        <f ca="1">OFFSET(A373,-6,0)+1</f>
        <v>76</v>
      </c>
      <c r="B373" s="371" t="str">
        <f ca="1">IF(LEN(INDIRECT("Vendor!E"&amp;A373))&lt;1,"",INDIRECT("Vendor!E"&amp;A373))</f>
        <v/>
      </c>
      <c r="C373" s="372"/>
      <c r="D373" s="259" t="str">
        <f ca="1">IF(LEN(INDIRECT("Vendor!J"&amp;A373))&lt;1,"",INDIRECT("Vendor!J"&amp;A373))</f>
        <v/>
      </c>
      <c r="E373" s="260" t="str">
        <f ca="1">IF(LEN(INDIRECT("Vendor!k"&amp;A373))&lt;1,"",INDIRECT("Vendor!k"&amp;A373))</f>
        <v/>
      </c>
      <c r="F373" s="346"/>
      <c r="G373" s="347"/>
      <c r="H373" s="347"/>
      <c r="I373" s="374"/>
      <c r="J373" s="336"/>
      <c r="K373" s="337"/>
      <c r="L373" s="338"/>
    </row>
    <row r="374" spans="1:12" ht="7.5" customHeight="1" x14ac:dyDescent="0.25">
      <c r="B374" s="352"/>
      <c r="C374" s="353"/>
      <c r="D374" s="353"/>
      <c r="E374" s="354"/>
      <c r="F374" s="346"/>
      <c r="G374" s="347"/>
      <c r="H374" s="347"/>
      <c r="I374" s="374"/>
      <c r="J374" s="339"/>
      <c r="K374" s="340"/>
      <c r="L374" s="341"/>
    </row>
    <row r="375" spans="1:12" ht="18" customHeight="1" x14ac:dyDescent="0.25">
      <c r="B375" s="365" t="s">
        <v>2</v>
      </c>
      <c r="C375" s="366"/>
      <c r="D375" s="366"/>
      <c r="E375" s="367"/>
      <c r="F375" s="346"/>
      <c r="G375" s="347"/>
      <c r="H375" s="347"/>
      <c r="I375" s="374"/>
      <c r="J375" s="358" t="s">
        <v>159</v>
      </c>
      <c r="K375" s="312"/>
      <c r="L375" s="359"/>
    </row>
    <row r="376" spans="1:12" ht="18" customHeight="1" thickBot="1" x14ac:dyDescent="0.3">
      <c r="B376" s="368" t="str">
        <f ca="1">IF(LEN(INDIRECT("Vendor!g"&amp;A373))&lt;1,"",INDIRECT("Vendor!g"&amp;A373))</f>
        <v/>
      </c>
      <c r="C376" s="369"/>
      <c r="D376" s="369"/>
      <c r="E376" s="370"/>
      <c r="F376" s="349"/>
      <c r="G376" s="350"/>
      <c r="H376" s="350"/>
      <c r="I376" s="375"/>
      <c r="J376" s="360"/>
      <c r="K376" s="361"/>
      <c r="L376" s="362"/>
    </row>
    <row r="377" spans="1:12" ht="12.75" customHeight="1" thickBot="1" x14ac:dyDescent="0.3">
      <c r="B377" s="262"/>
      <c r="C377" s="262"/>
      <c r="D377" s="262"/>
      <c r="E377" s="262"/>
      <c r="F377" s="263"/>
      <c r="G377" s="263"/>
      <c r="H377" s="263"/>
      <c r="I377" s="263"/>
    </row>
    <row r="378" spans="1:12" ht="18" customHeight="1" x14ac:dyDescent="0.25">
      <c r="B378" s="363" t="s">
        <v>0</v>
      </c>
      <c r="C378" s="364"/>
      <c r="D378" s="251" t="s">
        <v>3</v>
      </c>
      <c r="E378" s="252" t="s">
        <v>4</v>
      </c>
      <c r="F378" s="343"/>
      <c r="G378" s="344"/>
      <c r="H378" s="344"/>
      <c r="I378" s="373"/>
      <c r="J378" s="355" t="s">
        <v>158</v>
      </c>
      <c r="K378" s="356"/>
      <c r="L378" s="357"/>
    </row>
    <row r="379" spans="1:12" ht="18" customHeight="1" x14ac:dyDescent="0.25">
      <c r="A379">
        <f ca="1">OFFSET(A379,-6,0)+1</f>
        <v>77</v>
      </c>
      <c r="B379" s="371" t="str">
        <f ca="1">IF(LEN(INDIRECT("Vendor!E"&amp;A379))&lt;1,"",INDIRECT("Vendor!E"&amp;A379))</f>
        <v/>
      </c>
      <c r="C379" s="372"/>
      <c r="D379" s="259" t="str">
        <f ca="1">IF(LEN(INDIRECT("Vendor!J"&amp;A379))&lt;1,"",INDIRECT("Vendor!J"&amp;A379))</f>
        <v/>
      </c>
      <c r="E379" s="260" t="str">
        <f ca="1">IF(LEN(INDIRECT("Vendor!k"&amp;A379))&lt;1,"",INDIRECT("Vendor!k"&amp;A379))</f>
        <v/>
      </c>
      <c r="F379" s="346"/>
      <c r="G379" s="347"/>
      <c r="H379" s="347"/>
      <c r="I379" s="374"/>
      <c r="J379" s="336"/>
      <c r="K379" s="337"/>
      <c r="L379" s="338"/>
    </row>
    <row r="380" spans="1:12" ht="7.5" customHeight="1" x14ac:dyDescent="0.25">
      <c r="B380" s="352"/>
      <c r="C380" s="353"/>
      <c r="D380" s="353"/>
      <c r="E380" s="354"/>
      <c r="F380" s="346"/>
      <c r="G380" s="347"/>
      <c r="H380" s="347"/>
      <c r="I380" s="374"/>
      <c r="J380" s="339"/>
      <c r="K380" s="340"/>
      <c r="L380" s="341"/>
    </row>
    <row r="381" spans="1:12" ht="18" customHeight="1" x14ac:dyDescent="0.25">
      <c r="B381" s="365" t="s">
        <v>2</v>
      </c>
      <c r="C381" s="366"/>
      <c r="D381" s="366"/>
      <c r="E381" s="367"/>
      <c r="F381" s="346"/>
      <c r="G381" s="347"/>
      <c r="H381" s="347"/>
      <c r="I381" s="374"/>
      <c r="J381" s="358" t="s">
        <v>159</v>
      </c>
      <c r="K381" s="312"/>
      <c r="L381" s="359"/>
    </row>
    <row r="382" spans="1:12" ht="18" customHeight="1" thickBot="1" x14ac:dyDescent="0.3">
      <c r="B382" s="368" t="str">
        <f ca="1">IF(LEN(INDIRECT("Vendor!g"&amp;A379))&lt;1,"",INDIRECT("Vendor!g"&amp;A379))</f>
        <v/>
      </c>
      <c r="C382" s="369"/>
      <c r="D382" s="369"/>
      <c r="E382" s="370"/>
      <c r="F382" s="349"/>
      <c r="G382" s="350"/>
      <c r="H382" s="350"/>
      <c r="I382" s="375"/>
      <c r="J382" s="360"/>
      <c r="K382" s="361"/>
      <c r="L382" s="362"/>
    </row>
    <row r="383" spans="1:12" ht="12.75" customHeight="1" thickBot="1" x14ac:dyDescent="0.3">
      <c r="B383" s="262"/>
      <c r="C383" s="262"/>
      <c r="D383" s="262"/>
      <c r="E383" s="262"/>
      <c r="F383" s="263"/>
      <c r="G383" s="263"/>
      <c r="H383" s="263"/>
      <c r="I383" s="263"/>
    </row>
    <row r="384" spans="1:12" ht="18" customHeight="1" x14ac:dyDescent="0.25">
      <c r="B384" s="363" t="s">
        <v>0</v>
      </c>
      <c r="C384" s="364"/>
      <c r="D384" s="251" t="s">
        <v>3</v>
      </c>
      <c r="E384" s="252" t="s">
        <v>4</v>
      </c>
      <c r="F384" s="343"/>
      <c r="G384" s="344"/>
      <c r="H384" s="344"/>
      <c r="I384" s="373"/>
      <c r="J384" s="355" t="s">
        <v>158</v>
      </c>
      <c r="K384" s="356"/>
      <c r="L384" s="357"/>
    </row>
    <row r="385" spans="1:12" ht="18" customHeight="1" x14ac:dyDescent="0.25">
      <c r="A385">
        <f ca="1">OFFSET(A385,-6,0)+1</f>
        <v>78</v>
      </c>
      <c r="B385" s="371" t="str">
        <f ca="1">IF(LEN(INDIRECT("Vendor!E"&amp;A385))&lt;1,"",INDIRECT("Vendor!E"&amp;A385))</f>
        <v/>
      </c>
      <c r="C385" s="372"/>
      <c r="D385" s="259" t="str">
        <f ca="1">IF(LEN(INDIRECT("Vendor!J"&amp;A385))&lt;1,"",INDIRECT("Vendor!J"&amp;A385))</f>
        <v/>
      </c>
      <c r="E385" s="260" t="str">
        <f ca="1">IF(LEN(INDIRECT("Vendor!k"&amp;A385))&lt;1,"",INDIRECT("Vendor!k"&amp;A385))</f>
        <v/>
      </c>
      <c r="F385" s="346"/>
      <c r="G385" s="347"/>
      <c r="H385" s="347"/>
      <c r="I385" s="374"/>
      <c r="J385" s="336"/>
      <c r="K385" s="337"/>
      <c r="L385" s="338"/>
    </row>
    <row r="386" spans="1:12" ht="7.5" customHeight="1" x14ac:dyDescent="0.25">
      <c r="B386" s="352"/>
      <c r="C386" s="353"/>
      <c r="D386" s="353"/>
      <c r="E386" s="354"/>
      <c r="F386" s="346"/>
      <c r="G386" s="347"/>
      <c r="H386" s="347"/>
      <c r="I386" s="374"/>
      <c r="J386" s="339"/>
      <c r="K386" s="340"/>
      <c r="L386" s="341"/>
    </row>
    <row r="387" spans="1:12" ht="18" customHeight="1" x14ac:dyDescent="0.25">
      <c r="B387" s="365" t="s">
        <v>2</v>
      </c>
      <c r="C387" s="366"/>
      <c r="D387" s="366"/>
      <c r="E387" s="367"/>
      <c r="F387" s="346"/>
      <c r="G387" s="347"/>
      <c r="H387" s="347"/>
      <c r="I387" s="374"/>
      <c r="J387" s="358" t="s">
        <v>159</v>
      </c>
      <c r="K387" s="312"/>
      <c r="L387" s="359"/>
    </row>
    <row r="388" spans="1:12" ht="18" customHeight="1" thickBot="1" x14ac:dyDescent="0.3">
      <c r="B388" s="368" t="str">
        <f ca="1">IF(LEN(INDIRECT("Vendor!g"&amp;A385))&lt;1,"",INDIRECT("Vendor!g"&amp;A385))</f>
        <v/>
      </c>
      <c r="C388" s="369"/>
      <c r="D388" s="369"/>
      <c r="E388" s="370"/>
      <c r="F388" s="349"/>
      <c r="G388" s="350"/>
      <c r="H388" s="350"/>
      <c r="I388" s="375"/>
      <c r="J388" s="360"/>
      <c r="K388" s="361"/>
      <c r="L388" s="362"/>
    </row>
    <row r="389" spans="1:12" ht="12.75" customHeight="1" thickBot="1" x14ac:dyDescent="0.3">
      <c r="B389" s="262"/>
      <c r="C389" s="262"/>
      <c r="D389" s="262"/>
      <c r="E389" s="262"/>
      <c r="F389" s="263"/>
      <c r="G389" s="263"/>
      <c r="H389" s="263"/>
      <c r="I389" s="263"/>
    </row>
    <row r="390" spans="1:12" ht="18" customHeight="1" x14ac:dyDescent="0.25">
      <c r="B390" s="363" t="s">
        <v>0</v>
      </c>
      <c r="C390" s="364"/>
      <c r="D390" s="251" t="s">
        <v>3</v>
      </c>
      <c r="E390" s="252" t="s">
        <v>4</v>
      </c>
      <c r="F390" s="343"/>
      <c r="G390" s="344"/>
      <c r="H390" s="344"/>
      <c r="I390" s="373"/>
      <c r="J390" s="355" t="s">
        <v>158</v>
      </c>
      <c r="K390" s="356"/>
      <c r="L390" s="357"/>
    </row>
    <row r="391" spans="1:12" ht="18" customHeight="1" x14ac:dyDescent="0.25">
      <c r="A391">
        <f ca="1">OFFSET(A391,-6,0)+1</f>
        <v>79</v>
      </c>
      <c r="B391" s="371" t="str">
        <f ca="1">IF(LEN(INDIRECT("Vendor!E"&amp;A391))&lt;1,"",INDIRECT("Vendor!E"&amp;A391))</f>
        <v/>
      </c>
      <c r="C391" s="372"/>
      <c r="D391" s="259" t="str">
        <f ca="1">IF(LEN(INDIRECT("Vendor!J"&amp;A391))&lt;1,"",INDIRECT("Vendor!J"&amp;A391))</f>
        <v/>
      </c>
      <c r="E391" s="260" t="str">
        <f ca="1">IF(LEN(INDIRECT("Vendor!k"&amp;A391))&lt;1,"",INDIRECT("Vendor!k"&amp;A391))</f>
        <v/>
      </c>
      <c r="F391" s="346"/>
      <c r="G391" s="347"/>
      <c r="H391" s="347"/>
      <c r="I391" s="374"/>
      <c r="J391" s="336"/>
      <c r="K391" s="337"/>
      <c r="L391" s="338"/>
    </row>
    <row r="392" spans="1:12" ht="7.5" customHeight="1" x14ac:dyDescent="0.25">
      <c r="B392" s="352"/>
      <c r="C392" s="353"/>
      <c r="D392" s="353"/>
      <c r="E392" s="354"/>
      <c r="F392" s="346"/>
      <c r="G392" s="347"/>
      <c r="H392" s="347"/>
      <c r="I392" s="374"/>
      <c r="J392" s="339"/>
      <c r="K392" s="340"/>
      <c r="L392" s="341"/>
    </row>
    <row r="393" spans="1:12" ht="18" customHeight="1" x14ac:dyDescent="0.25">
      <c r="B393" s="365" t="s">
        <v>2</v>
      </c>
      <c r="C393" s="366"/>
      <c r="D393" s="366"/>
      <c r="E393" s="367"/>
      <c r="F393" s="346"/>
      <c r="G393" s="347"/>
      <c r="H393" s="347"/>
      <c r="I393" s="374"/>
      <c r="J393" s="358" t="s">
        <v>159</v>
      </c>
      <c r="K393" s="312"/>
      <c r="L393" s="359"/>
    </row>
    <row r="394" spans="1:12" ht="18" customHeight="1" thickBot="1" x14ac:dyDescent="0.3">
      <c r="B394" s="368" t="str">
        <f ca="1">IF(LEN(INDIRECT("Vendor!g"&amp;A391))&lt;1,"",INDIRECT("Vendor!g"&amp;A391))</f>
        <v/>
      </c>
      <c r="C394" s="369"/>
      <c r="D394" s="369"/>
      <c r="E394" s="370"/>
      <c r="F394" s="349"/>
      <c r="G394" s="350"/>
      <c r="H394" s="350"/>
      <c r="I394" s="375"/>
      <c r="J394" s="360"/>
      <c r="K394" s="361"/>
      <c r="L394" s="362"/>
    </row>
    <row r="395" spans="1:12" ht="12.75" customHeight="1" thickBot="1" x14ac:dyDescent="0.3">
      <c r="B395" s="262"/>
      <c r="C395" s="262"/>
      <c r="D395" s="262"/>
      <c r="E395" s="262"/>
      <c r="F395" s="263"/>
      <c r="G395" s="263"/>
      <c r="H395" s="263"/>
      <c r="I395" s="263"/>
    </row>
    <row r="396" spans="1:12" ht="18" customHeight="1" x14ac:dyDescent="0.25">
      <c r="B396" s="363" t="s">
        <v>0</v>
      </c>
      <c r="C396" s="364"/>
      <c r="D396" s="251" t="s">
        <v>3</v>
      </c>
      <c r="E396" s="252" t="s">
        <v>4</v>
      </c>
      <c r="F396" s="343"/>
      <c r="G396" s="344"/>
      <c r="H396" s="344"/>
      <c r="I396" s="373"/>
      <c r="J396" s="355" t="s">
        <v>158</v>
      </c>
      <c r="K396" s="356"/>
      <c r="L396" s="357"/>
    </row>
    <row r="397" spans="1:12" ht="18" customHeight="1" x14ac:dyDescent="0.25">
      <c r="A397">
        <f ca="1">OFFSET(A397,-6,0)+1</f>
        <v>80</v>
      </c>
      <c r="B397" s="371" t="str">
        <f ca="1">IF(LEN(INDIRECT("Vendor!E"&amp;A397))&lt;1,"",INDIRECT("Vendor!E"&amp;A397))</f>
        <v/>
      </c>
      <c r="C397" s="372"/>
      <c r="D397" s="259" t="str">
        <f ca="1">IF(LEN(INDIRECT("Vendor!J"&amp;A397))&lt;1,"",INDIRECT("Vendor!J"&amp;A397))</f>
        <v/>
      </c>
      <c r="E397" s="260" t="str">
        <f ca="1">IF(LEN(INDIRECT("Vendor!k"&amp;A397))&lt;1,"",INDIRECT("Vendor!k"&amp;A397))</f>
        <v/>
      </c>
      <c r="F397" s="346"/>
      <c r="G397" s="347"/>
      <c r="H397" s="347"/>
      <c r="I397" s="374"/>
      <c r="J397" s="336"/>
      <c r="K397" s="337"/>
      <c r="L397" s="338"/>
    </row>
    <row r="398" spans="1:12" ht="7.5" customHeight="1" x14ac:dyDescent="0.25">
      <c r="B398" s="352"/>
      <c r="C398" s="353"/>
      <c r="D398" s="353"/>
      <c r="E398" s="354"/>
      <c r="F398" s="346"/>
      <c r="G398" s="347"/>
      <c r="H398" s="347"/>
      <c r="I398" s="374"/>
      <c r="J398" s="339"/>
      <c r="K398" s="340"/>
      <c r="L398" s="341"/>
    </row>
    <row r="399" spans="1:12" ht="18" customHeight="1" x14ac:dyDescent="0.25">
      <c r="B399" s="365" t="s">
        <v>2</v>
      </c>
      <c r="C399" s="366"/>
      <c r="D399" s="366"/>
      <c r="E399" s="367"/>
      <c r="F399" s="346"/>
      <c r="G399" s="347"/>
      <c r="H399" s="347"/>
      <c r="I399" s="374"/>
      <c r="J399" s="358" t="s">
        <v>159</v>
      </c>
      <c r="K399" s="312"/>
      <c r="L399" s="359"/>
    </row>
    <row r="400" spans="1:12" ht="18" customHeight="1" thickBot="1" x14ac:dyDescent="0.3">
      <c r="B400" s="368" t="str">
        <f ca="1">IF(LEN(INDIRECT("Vendor!g"&amp;A397))&lt;1,"",INDIRECT("Vendor!g"&amp;A397))</f>
        <v/>
      </c>
      <c r="C400" s="369"/>
      <c r="D400" s="369"/>
      <c r="E400" s="370"/>
      <c r="F400" s="349"/>
      <c r="G400" s="350"/>
      <c r="H400" s="350"/>
      <c r="I400" s="375"/>
      <c r="J400" s="360"/>
      <c r="K400" s="361"/>
      <c r="L400" s="362"/>
    </row>
    <row r="401" spans="1:12" ht="12.75" customHeight="1" thickBot="1" x14ac:dyDescent="0.3">
      <c r="B401" s="262"/>
      <c r="C401" s="262"/>
      <c r="D401" s="262"/>
      <c r="E401" s="262"/>
      <c r="F401" s="263"/>
      <c r="G401" s="263"/>
      <c r="H401" s="263"/>
      <c r="I401" s="263"/>
    </row>
    <row r="402" spans="1:12" ht="18" customHeight="1" x14ac:dyDescent="0.25">
      <c r="B402" s="363" t="s">
        <v>0</v>
      </c>
      <c r="C402" s="364"/>
      <c r="D402" s="251" t="s">
        <v>3</v>
      </c>
      <c r="E402" s="252" t="s">
        <v>4</v>
      </c>
      <c r="F402" s="343"/>
      <c r="G402" s="344"/>
      <c r="H402" s="344"/>
      <c r="I402" s="373"/>
      <c r="J402" s="355" t="s">
        <v>158</v>
      </c>
      <c r="K402" s="356"/>
      <c r="L402" s="357"/>
    </row>
    <row r="403" spans="1:12" ht="18" customHeight="1" x14ac:dyDescent="0.25">
      <c r="A403">
        <f ca="1">OFFSET(A403,-6,0)+1</f>
        <v>81</v>
      </c>
      <c r="B403" s="371" t="str">
        <f ca="1">IF(LEN(INDIRECT("Vendor!E"&amp;A403))&lt;1,"",INDIRECT("Vendor!E"&amp;A403))</f>
        <v/>
      </c>
      <c r="C403" s="372"/>
      <c r="D403" s="259" t="str">
        <f ca="1">IF(LEN(INDIRECT("Vendor!J"&amp;A403))&lt;1,"",INDIRECT("Vendor!J"&amp;A403))</f>
        <v/>
      </c>
      <c r="E403" s="260" t="str">
        <f ca="1">IF(LEN(INDIRECT("Vendor!k"&amp;A403))&lt;1,"",INDIRECT("Vendor!k"&amp;A403))</f>
        <v/>
      </c>
      <c r="F403" s="346"/>
      <c r="G403" s="347"/>
      <c r="H403" s="347"/>
      <c r="I403" s="374"/>
      <c r="J403" s="336"/>
      <c r="K403" s="337"/>
      <c r="L403" s="338"/>
    </row>
    <row r="404" spans="1:12" ht="7.5" customHeight="1" x14ac:dyDescent="0.25">
      <c r="B404" s="352"/>
      <c r="C404" s="353"/>
      <c r="D404" s="353"/>
      <c r="E404" s="354"/>
      <c r="F404" s="346"/>
      <c r="G404" s="347"/>
      <c r="H404" s="347"/>
      <c r="I404" s="374"/>
      <c r="J404" s="339"/>
      <c r="K404" s="340"/>
      <c r="L404" s="341"/>
    </row>
    <row r="405" spans="1:12" ht="18" customHeight="1" x14ac:dyDescent="0.25">
      <c r="B405" s="365" t="s">
        <v>2</v>
      </c>
      <c r="C405" s="366"/>
      <c r="D405" s="366"/>
      <c r="E405" s="367"/>
      <c r="F405" s="346"/>
      <c r="G405" s="347"/>
      <c r="H405" s="347"/>
      <c r="I405" s="374"/>
      <c r="J405" s="358" t="s">
        <v>159</v>
      </c>
      <c r="K405" s="312"/>
      <c r="L405" s="359"/>
    </row>
    <row r="406" spans="1:12" ht="18" customHeight="1" thickBot="1" x14ac:dyDescent="0.3">
      <c r="B406" s="368" t="str">
        <f ca="1">IF(LEN(INDIRECT("Vendor!g"&amp;A403))&lt;1,"",INDIRECT("Vendor!g"&amp;A403))</f>
        <v/>
      </c>
      <c r="C406" s="369"/>
      <c r="D406" s="369"/>
      <c r="E406" s="370"/>
      <c r="F406" s="349"/>
      <c r="G406" s="350"/>
      <c r="H406" s="350"/>
      <c r="I406" s="375"/>
      <c r="J406" s="360"/>
      <c r="K406" s="361"/>
      <c r="L406" s="362"/>
    </row>
    <row r="407" spans="1:12" ht="12.75" customHeight="1" thickBot="1" x14ac:dyDescent="0.3">
      <c r="B407" s="262"/>
      <c r="C407" s="262"/>
      <c r="D407" s="262"/>
      <c r="E407" s="262"/>
      <c r="F407" s="263"/>
      <c r="G407" s="263"/>
      <c r="H407" s="263"/>
      <c r="I407" s="263"/>
    </row>
    <row r="408" spans="1:12" ht="18" customHeight="1" x14ac:dyDescent="0.25">
      <c r="B408" s="363" t="s">
        <v>0</v>
      </c>
      <c r="C408" s="364"/>
      <c r="D408" s="251" t="s">
        <v>3</v>
      </c>
      <c r="E408" s="252" t="s">
        <v>4</v>
      </c>
      <c r="F408" s="343"/>
      <c r="G408" s="344"/>
      <c r="H408" s="344"/>
      <c r="I408" s="373"/>
      <c r="J408" s="355" t="s">
        <v>158</v>
      </c>
      <c r="K408" s="356"/>
      <c r="L408" s="357"/>
    </row>
    <row r="409" spans="1:12" ht="18" customHeight="1" x14ac:dyDescent="0.25">
      <c r="A409">
        <f ca="1">OFFSET(A409,-6,0)+1</f>
        <v>82</v>
      </c>
      <c r="B409" s="371" t="str">
        <f ca="1">IF(LEN(INDIRECT("Vendor!E"&amp;A409))&lt;1,"",INDIRECT("Vendor!E"&amp;A409))</f>
        <v/>
      </c>
      <c r="C409" s="372"/>
      <c r="D409" s="259" t="str">
        <f ca="1">IF(LEN(INDIRECT("Vendor!J"&amp;A409))&lt;1,"",INDIRECT("Vendor!J"&amp;A409))</f>
        <v/>
      </c>
      <c r="E409" s="260" t="str">
        <f ca="1">IF(LEN(INDIRECT("Vendor!k"&amp;A409))&lt;1,"",INDIRECT("Vendor!k"&amp;A409))</f>
        <v/>
      </c>
      <c r="F409" s="346"/>
      <c r="G409" s="347"/>
      <c r="H409" s="347"/>
      <c r="I409" s="374"/>
      <c r="J409" s="336"/>
      <c r="K409" s="337"/>
      <c r="L409" s="338"/>
    </row>
    <row r="410" spans="1:12" ht="7.5" customHeight="1" x14ac:dyDescent="0.25">
      <c r="B410" s="352"/>
      <c r="C410" s="353"/>
      <c r="D410" s="353"/>
      <c r="E410" s="354"/>
      <c r="F410" s="346"/>
      <c r="G410" s="347"/>
      <c r="H410" s="347"/>
      <c r="I410" s="374"/>
      <c r="J410" s="339"/>
      <c r="K410" s="340"/>
      <c r="L410" s="341"/>
    </row>
    <row r="411" spans="1:12" ht="18" customHeight="1" x14ac:dyDescent="0.25">
      <c r="B411" s="365" t="s">
        <v>2</v>
      </c>
      <c r="C411" s="366"/>
      <c r="D411" s="366"/>
      <c r="E411" s="367"/>
      <c r="F411" s="346"/>
      <c r="G411" s="347"/>
      <c r="H411" s="347"/>
      <c r="I411" s="374"/>
      <c r="J411" s="358" t="s">
        <v>159</v>
      </c>
      <c r="K411" s="312"/>
      <c r="L411" s="359"/>
    </row>
    <row r="412" spans="1:12" ht="18" customHeight="1" thickBot="1" x14ac:dyDescent="0.3">
      <c r="B412" s="368" t="str">
        <f ca="1">IF(LEN(INDIRECT("Vendor!g"&amp;A409))&lt;1,"",INDIRECT("Vendor!g"&amp;A409))</f>
        <v/>
      </c>
      <c r="C412" s="369"/>
      <c r="D412" s="369"/>
      <c r="E412" s="370"/>
      <c r="F412" s="349"/>
      <c r="G412" s="350"/>
      <c r="H412" s="350"/>
      <c r="I412" s="375"/>
      <c r="J412" s="360"/>
      <c r="K412" s="361"/>
      <c r="L412" s="362"/>
    </row>
    <row r="413" spans="1:12" ht="12.75" customHeight="1" thickBot="1" x14ac:dyDescent="0.3">
      <c r="B413" s="262"/>
      <c r="C413" s="262"/>
      <c r="D413" s="262"/>
      <c r="E413" s="262"/>
      <c r="F413" s="263"/>
      <c r="G413" s="263"/>
      <c r="H413" s="263"/>
      <c r="I413" s="263"/>
    </row>
    <row r="414" spans="1:12" ht="18" customHeight="1" x14ac:dyDescent="0.25">
      <c r="B414" s="363" t="s">
        <v>0</v>
      </c>
      <c r="C414" s="364"/>
      <c r="D414" s="251" t="s">
        <v>3</v>
      </c>
      <c r="E414" s="252" t="s">
        <v>4</v>
      </c>
      <c r="F414" s="343"/>
      <c r="G414" s="344"/>
      <c r="H414" s="344"/>
      <c r="I414" s="373"/>
      <c r="J414" s="355" t="s">
        <v>158</v>
      </c>
      <c r="K414" s="356"/>
      <c r="L414" s="357"/>
    </row>
    <row r="415" spans="1:12" ht="18" customHeight="1" x14ac:dyDescent="0.25">
      <c r="A415">
        <f ca="1">OFFSET(A415,-6,0)+1</f>
        <v>83</v>
      </c>
      <c r="B415" s="371" t="str">
        <f ca="1">IF(LEN(INDIRECT("Vendor!E"&amp;A415))&lt;1,"",INDIRECT("Vendor!E"&amp;A415))</f>
        <v/>
      </c>
      <c r="C415" s="372"/>
      <c r="D415" s="259" t="str">
        <f ca="1">IF(LEN(INDIRECT("Vendor!J"&amp;A415))&lt;1,"",INDIRECT("Vendor!J"&amp;A415))</f>
        <v/>
      </c>
      <c r="E415" s="260" t="str">
        <f ca="1">IF(LEN(INDIRECT("Vendor!k"&amp;A415))&lt;1,"",INDIRECT("Vendor!k"&amp;A415))</f>
        <v/>
      </c>
      <c r="F415" s="346"/>
      <c r="G415" s="347"/>
      <c r="H415" s="347"/>
      <c r="I415" s="374"/>
      <c r="J415" s="336"/>
      <c r="K415" s="337"/>
      <c r="L415" s="338"/>
    </row>
    <row r="416" spans="1:12" ht="7.5" customHeight="1" x14ac:dyDescent="0.25">
      <c r="B416" s="352"/>
      <c r="C416" s="353"/>
      <c r="D416" s="353"/>
      <c r="E416" s="354"/>
      <c r="F416" s="346"/>
      <c r="G416" s="347"/>
      <c r="H416" s="347"/>
      <c r="I416" s="374"/>
      <c r="J416" s="339"/>
      <c r="K416" s="340"/>
      <c r="L416" s="341"/>
    </row>
    <row r="417" spans="1:12" ht="18" customHeight="1" x14ac:dyDescent="0.25">
      <c r="B417" s="365" t="s">
        <v>2</v>
      </c>
      <c r="C417" s="366"/>
      <c r="D417" s="366"/>
      <c r="E417" s="367"/>
      <c r="F417" s="346"/>
      <c r="G417" s="347"/>
      <c r="H417" s="347"/>
      <c r="I417" s="374"/>
      <c r="J417" s="358" t="s">
        <v>159</v>
      </c>
      <c r="K417" s="312"/>
      <c r="L417" s="359"/>
    </row>
    <row r="418" spans="1:12" ht="18" customHeight="1" thickBot="1" x14ac:dyDescent="0.3">
      <c r="B418" s="368" t="str">
        <f ca="1">IF(LEN(INDIRECT("Vendor!g"&amp;A415))&lt;1,"",INDIRECT("Vendor!g"&amp;A415))</f>
        <v/>
      </c>
      <c r="C418" s="369"/>
      <c r="D418" s="369"/>
      <c r="E418" s="370"/>
      <c r="F418" s="349"/>
      <c r="G418" s="350"/>
      <c r="H418" s="350"/>
      <c r="I418" s="375"/>
      <c r="J418" s="360"/>
      <c r="K418" s="361"/>
      <c r="L418" s="362"/>
    </row>
    <row r="419" spans="1:12" ht="12.75" customHeight="1" thickBot="1" x14ac:dyDescent="0.3">
      <c r="B419" s="262"/>
      <c r="C419" s="262"/>
      <c r="D419" s="262"/>
      <c r="E419" s="262"/>
      <c r="F419" s="263"/>
      <c r="G419" s="263"/>
      <c r="H419" s="263"/>
      <c r="I419" s="263"/>
    </row>
    <row r="420" spans="1:12" ht="18" customHeight="1" x14ac:dyDescent="0.25">
      <c r="B420" s="363" t="s">
        <v>0</v>
      </c>
      <c r="C420" s="364"/>
      <c r="D420" s="251" t="s">
        <v>3</v>
      </c>
      <c r="E420" s="252" t="s">
        <v>4</v>
      </c>
      <c r="F420" s="343"/>
      <c r="G420" s="344"/>
      <c r="H420" s="344"/>
      <c r="I420" s="373"/>
      <c r="J420" s="355" t="s">
        <v>158</v>
      </c>
      <c r="K420" s="356"/>
      <c r="L420" s="357"/>
    </row>
    <row r="421" spans="1:12" ht="18" customHeight="1" x14ac:dyDescent="0.25">
      <c r="A421">
        <f ca="1">OFFSET(A421,-6,0)+1</f>
        <v>84</v>
      </c>
      <c r="B421" s="371" t="str">
        <f ca="1">IF(LEN(INDIRECT("Vendor!E"&amp;A421))&lt;1,"",INDIRECT("Vendor!E"&amp;A421))</f>
        <v/>
      </c>
      <c r="C421" s="372"/>
      <c r="D421" s="259" t="str">
        <f ca="1">IF(LEN(INDIRECT("Vendor!J"&amp;A421))&lt;1,"",INDIRECT("Vendor!J"&amp;A421))</f>
        <v/>
      </c>
      <c r="E421" s="260" t="str">
        <f ca="1">IF(LEN(INDIRECT("Vendor!k"&amp;A421))&lt;1,"",INDIRECT("Vendor!k"&amp;A421))</f>
        <v/>
      </c>
      <c r="F421" s="346"/>
      <c r="G421" s="347"/>
      <c r="H421" s="347"/>
      <c r="I421" s="374"/>
      <c r="J421" s="336"/>
      <c r="K421" s="337"/>
      <c r="L421" s="338"/>
    </row>
    <row r="422" spans="1:12" ht="7.5" customHeight="1" x14ac:dyDescent="0.25">
      <c r="B422" s="352"/>
      <c r="C422" s="353"/>
      <c r="D422" s="353"/>
      <c r="E422" s="354"/>
      <c r="F422" s="346"/>
      <c r="G422" s="347"/>
      <c r="H422" s="347"/>
      <c r="I422" s="374"/>
      <c r="J422" s="339"/>
      <c r="K422" s="340"/>
      <c r="L422" s="341"/>
    </row>
    <row r="423" spans="1:12" ht="18" customHeight="1" x14ac:dyDescent="0.25">
      <c r="B423" s="365" t="s">
        <v>2</v>
      </c>
      <c r="C423" s="366"/>
      <c r="D423" s="366"/>
      <c r="E423" s="367"/>
      <c r="F423" s="346"/>
      <c r="G423" s="347"/>
      <c r="H423" s="347"/>
      <c r="I423" s="374"/>
      <c r="J423" s="358" t="s">
        <v>159</v>
      </c>
      <c r="K423" s="312"/>
      <c r="L423" s="359"/>
    </row>
    <row r="424" spans="1:12" ht="18" customHeight="1" thickBot="1" x14ac:dyDescent="0.3">
      <c r="B424" s="368" t="str">
        <f ca="1">IF(LEN(INDIRECT("Vendor!g"&amp;A421))&lt;1,"",INDIRECT("Vendor!g"&amp;A421))</f>
        <v/>
      </c>
      <c r="C424" s="369"/>
      <c r="D424" s="369"/>
      <c r="E424" s="370"/>
      <c r="F424" s="349"/>
      <c r="G424" s="350"/>
      <c r="H424" s="350"/>
      <c r="I424" s="375"/>
      <c r="J424" s="360"/>
      <c r="K424" s="361"/>
      <c r="L424" s="362"/>
    </row>
    <row r="425" spans="1:12" s="256" customFormat="1" ht="12.75" customHeight="1" x14ac:dyDescent="0.25">
      <c r="B425" s="254"/>
      <c r="C425" s="254"/>
      <c r="D425" s="254"/>
      <c r="E425" s="254"/>
      <c r="F425" s="255"/>
      <c r="G425" s="255"/>
      <c r="H425" s="255"/>
      <c r="I425" s="255"/>
    </row>
    <row r="426" spans="1:12" s="256" customFormat="1" ht="12.75" customHeight="1" x14ac:dyDescent="0.25">
      <c r="B426" s="257"/>
      <c r="C426" s="257"/>
      <c r="D426" s="257"/>
      <c r="E426" s="257"/>
      <c r="F426" s="258"/>
      <c r="G426" s="258"/>
      <c r="H426" s="258"/>
      <c r="I426" s="258"/>
    </row>
  </sheetData>
  <sheetProtection algorithmName="SHA-512" hashValue="IZEJbIJrUdsPuqLIy82pE+cpMDyuyVLEQW3KwhXdMaRKe+mwCE6jq31T8upwATsD/V+GJA/vypDr1RQcXkkwcg==" saltValue="OrGqErr2sOMR5Qe4DL7KTg==" spinCount="100000" sheet="1" objects="1" scenarios="1"/>
  <mergeCells count="772">
    <mergeCell ref="B1:L1"/>
    <mergeCell ref="J415:L415"/>
    <mergeCell ref="J416:L416"/>
    <mergeCell ref="J417:L417"/>
    <mergeCell ref="J418:L418"/>
    <mergeCell ref="J420:L420"/>
    <mergeCell ref="J421:L421"/>
    <mergeCell ref="J422:L422"/>
    <mergeCell ref="J423:L423"/>
    <mergeCell ref="J393:L393"/>
    <mergeCell ref="J394:L394"/>
    <mergeCell ref="J396:L396"/>
    <mergeCell ref="J397:L397"/>
    <mergeCell ref="J398:L398"/>
    <mergeCell ref="J399:L399"/>
    <mergeCell ref="J400:L400"/>
    <mergeCell ref="J402:L402"/>
    <mergeCell ref="J403:L403"/>
    <mergeCell ref="J382:L382"/>
    <mergeCell ref="J384:L384"/>
    <mergeCell ref="J385:L385"/>
    <mergeCell ref="J386:L386"/>
    <mergeCell ref="J387:L387"/>
    <mergeCell ref="J388:L388"/>
    <mergeCell ref="J424:L424"/>
    <mergeCell ref="J404:L404"/>
    <mergeCell ref="J405:L405"/>
    <mergeCell ref="J406:L406"/>
    <mergeCell ref="J408:L408"/>
    <mergeCell ref="J409:L409"/>
    <mergeCell ref="J410:L410"/>
    <mergeCell ref="J411:L411"/>
    <mergeCell ref="J412:L412"/>
    <mergeCell ref="J414:L414"/>
    <mergeCell ref="J392:L392"/>
    <mergeCell ref="J372:L372"/>
    <mergeCell ref="J373:L373"/>
    <mergeCell ref="J374:L374"/>
    <mergeCell ref="J375:L375"/>
    <mergeCell ref="J376:L376"/>
    <mergeCell ref="J378:L378"/>
    <mergeCell ref="J379:L379"/>
    <mergeCell ref="J380:L380"/>
    <mergeCell ref="J381:L381"/>
    <mergeCell ref="J363:L363"/>
    <mergeCell ref="J364:L364"/>
    <mergeCell ref="J366:L366"/>
    <mergeCell ref="J367:L367"/>
    <mergeCell ref="J368:L368"/>
    <mergeCell ref="J369:L369"/>
    <mergeCell ref="J370:L370"/>
    <mergeCell ref="J390:L390"/>
    <mergeCell ref="J391:L391"/>
    <mergeCell ref="J352:L352"/>
    <mergeCell ref="J354:L354"/>
    <mergeCell ref="J355:L355"/>
    <mergeCell ref="J356:L356"/>
    <mergeCell ref="J357:L357"/>
    <mergeCell ref="J358:L358"/>
    <mergeCell ref="J360:L360"/>
    <mergeCell ref="J361:L361"/>
    <mergeCell ref="J362:L362"/>
    <mergeCell ref="J342:L342"/>
    <mergeCell ref="J343:L343"/>
    <mergeCell ref="J344:L344"/>
    <mergeCell ref="J345:L345"/>
    <mergeCell ref="J346:L346"/>
    <mergeCell ref="J348:L348"/>
    <mergeCell ref="J349:L349"/>
    <mergeCell ref="J350:L350"/>
    <mergeCell ref="J351:L351"/>
    <mergeCell ref="J331:L331"/>
    <mergeCell ref="J332:L332"/>
    <mergeCell ref="J333:L333"/>
    <mergeCell ref="J334:L334"/>
    <mergeCell ref="J336:L336"/>
    <mergeCell ref="J337:L337"/>
    <mergeCell ref="J338:L338"/>
    <mergeCell ref="J339:L339"/>
    <mergeCell ref="J340:L340"/>
    <mergeCell ref="J320:L320"/>
    <mergeCell ref="J321:L321"/>
    <mergeCell ref="J322:L322"/>
    <mergeCell ref="J324:L324"/>
    <mergeCell ref="J325:L325"/>
    <mergeCell ref="J326:L326"/>
    <mergeCell ref="J327:L327"/>
    <mergeCell ref="J328:L328"/>
    <mergeCell ref="J330:L330"/>
    <mergeCell ref="J309:L309"/>
    <mergeCell ref="J310:L310"/>
    <mergeCell ref="J312:L312"/>
    <mergeCell ref="J313:L313"/>
    <mergeCell ref="J314:L314"/>
    <mergeCell ref="J315:L315"/>
    <mergeCell ref="J316:L316"/>
    <mergeCell ref="J318:L318"/>
    <mergeCell ref="J319:L319"/>
    <mergeCell ref="J298:L298"/>
    <mergeCell ref="J300:L300"/>
    <mergeCell ref="J301:L301"/>
    <mergeCell ref="J302:L302"/>
    <mergeCell ref="J303:L303"/>
    <mergeCell ref="J304:L304"/>
    <mergeCell ref="J306:L306"/>
    <mergeCell ref="J307:L307"/>
    <mergeCell ref="J308:L308"/>
    <mergeCell ref="J288:L288"/>
    <mergeCell ref="J289:L289"/>
    <mergeCell ref="J290:L290"/>
    <mergeCell ref="J291:L291"/>
    <mergeCell ref="J292:L292"/>
    <mergeCell ref="J294:L294"/>
    <mergeCell ref="J295:L295"/>
    <mergeCell ref="J296:L296"/>
    <mergeCell ref="J297:L297"/>
    <mergeCell ref="J277:L277"/>
    <mergeCell ref="J278:L278"/>
    <mergeCell ref="J279:L279"/>
    <mergeCell ref="J280:L280"/>
    <mergeCell ref="J282:L282"/>
    <mergeCell ref="J283:L283"/>
    <mergeCell ref="J284:L284"/>
    <mergeCell ref="J285:L285"/>
    <mergeCell ref="J286:L286"/>
    <mergeCell ref="J266:L266"/>
    <mergeCell ref="J267:L267"/>
    <mergeCell ref="J268:L268"/>
    <mergeCell ref="J270:L270"/>
    <mergeCell ref="J271:L271"/>
    <mergeCell ref="J272:L272"/>
    <mergeCell ref="J273:L273"/>
    <mergeCell ref="J274:L274"/>
    <mergeCell ref="J276:L276"/>
    <mergeCell ref="J255:L255"/>
    <mergeCell ref="J256:L256"/>
    <mergeCell ref="J258:L258"/>
    <mergeCell ref="J259:L259"/>
    <mergeCell ref="J260:L260"/>
    <mergeCell ref="J261:L261"/>
    <mergeCell ref="J262:L262"/>
    <mergeCell ref="J264:L264"/>
    <mergeCell ref="J265:L265"/>
    <mergeCell ref="J244:L244"/>
    <mergeCell ref="J246:L246"/>
    <mergeCell ref="J247:L247"/>
    <mergeCell ref="J248:L248"/>
    <mergeCell ref="J249:L249"/>
    <mergeCell ref="J250:L250"/>
    <mergeCell ref="J252:L252"/>
    <mergeCell ref="J253:L253"/>
    <mergeCell ref="J254:L254"/>
    <mergeCell ref="J234:L234"/>
    <mergeCell ref="J235:L235"/>
    <mergeCell ref="J236:L236"/>
    <mergeCell ref="J237:L237"/>
    <mergeCell ref="J238:L238"/>
    <mergeCell ref="J240:L240"/>
    <mergeCell ref="J241:L241"/>
    <mergeCell ref="J242:L242"/>
    <mergeCell ref="J243:L243"/>
    <mergeCell ref="J223:L223"/>
    <mergeCell ref="J224:L224"/>
    <mergeCell ref="J225:L225"/>
    <mergeCell ref="J226:L226"/>
    <mergeCell ref="J228:L228"/>
    <mergeCell ref="J229:L229"/>
    <mergeCell ref="J230:L230"/>
    <mergeCell ref="J231:L231"/>
    <mergeCell ref="J232:L232"/>
    <mergeCell ref="J212:L212"/>
    <mergeCell ref="J213:L213"/>
    <mergeCell ref="J214:L214"/>
    <mergeCell ref="J216:L216"/>
    <mergeCell ref="J217:L217"/>
    <mergeCell ref="J218:L218"/>
    <mergeCell ref="J219:L219"/>
    <mergeCell ref="J220:L220"/>
    <mergeCell ref="J222:L222"/>
    <mergeCell ref="J201:L201"/>
    <mergeCell ref="J202:L202"/>
    <mergeCell ref="J204:L204"/>
    <mergeCell ref="J205:L205"/>
    <mergeCell ref="J206:L206"/>
    <mergeCell ref="J207:L207"/>
    <mergeCell ref="J208:L208"/>
    <mergeCell ref="J210:L210"/>
    <mergeCell ref="J211:L211"/>
    <mergeCell ref="J190:L190"/>
    <mergeCell ref="J192:L192"/>
    <mergeCell ref="J193:L193"/>
    <mergeCell ref="J194:L194"/>
    <mergeCell ref="J195:L195"/>
    <mergeCell ref="J196:L196"/>
    <mergeCell ref="J198:L198"/>
    <mergeCell ref="J199:L199"/>
    <mergeCell ref="J200:L200"/>
    <mergeCell ref="J180:L180"/>
    <mergeCell ref="J181:L181"/>
    <mergeCell ref="J182:L182"/>
    <mergeCell ref="J183:L183"/>
    <mergeCell ref="J184:L184"/>
    <mergeCell ref="J186:L186"/>
    <mergeCell ref="J187:L187"/>
    <mergeCell ref="J188:L188"/>
    <mergeCell ref="J189:L189"/>
    <mergeCell ref="J169:L169"/>
    <mergeCell ref="J170:L170"/>
    <mergeCell ref="J171:L171"/>
    <mergeCell ref="J172:L172"/>
    <mergeCell ref="J174:L174"/>
    <mergeCell ref="J175:L175"/>
    <mergeCell ref="J176:L176"/>
    <mergeCell ref="J177:L177"/>
    <mergeCell ref="J178:L178"/>
    <mergeCell ref="J158:L158"/>
    <mergeCell ref="J159:L159"/>
    <mergeCell ref="J160:L160"/>
    <mergeCell ref="J162:L162"/>
    <mergeCell ref="J163:L163"/>
    <mergeCell ref="J164:L164"/>
    <mergeCell ref="J165:L165"/>
    <mergeCell ref="J166:L166"/>
    <mergeCell ref="J168:L168"/>
    <mergeCell ref="J147:L147"/>
    <mergeCell ref="J148:L148"/>
    <mergeCell ref="J150:L150"/>
    <mergeCell ref="J151:L151"/>
    <mergeCell ref="J152:L152"/>
    <mergeCell ref="J153:L153"/>
    <mergeCell ref="J154:L154"/>
    <mergeCell ref="J156:L156"/>
    <mergeCell ref="J157:L157"/>
    <mergeCell ref="J136:L136"/>
    <mergeCell ref="J138:L138"/>
    <mergeCell ref="J139:L139"/>
    <mergeCell ref="J140:L140"/>
    <mergeCell ref="J141:L141"/>
    <mergeCell ref="J142:L142"/>
    <mergeCell ref="J144:L144"/>
    <mergeCell ref="J145:L145"/>
    <mergeCell ref="J146:L146"/>
    <mergeCell ref="J126:L126"/>
    <mergeCell ref="J127:L127"/>
    <mergeCell ref="J128:L128"/>
    <mergeCell ref="J129:L129"/>
    <mergeCell ref="J130:L130"/>
    <mergeCell ref="J132:L132"/>
    <mergeCell ref="J133:L133"/>
    <mergeCell ref="J134:L134"/>
    <mergeCell ref="J135:L135"/>
    <mergeCell ref="J115:L115"/>
    <mergeCell ref="J116:L116"/>
    <mergeCell ref="J117:L117"/>
    <mergeCell ref="J118:L118"/>
    <mergeCell ref="J120:L120"/>
    <mergeCell ref="J121:L121"/>
    <mergeCell ref="J122:L122"/>
    <mergeCell ref="J123:L123"/>
    <mergeCell ref="J124:L124"/>
    <mergeCell ref="J104:L104"/>
    <mergeCell ref="J105:L105"/>
    <mergeCell ref="J106:L106"/>
    <mergeCell ref="J108:L108"/>
    <mergeCell ref="J109:L109"/>
    <mergeCell ref="J110:L110"/>
    <mergeCell ref="J111:L111"/>
    <mergeCell ref="J112:L112"/>
    <mergeCell ref="J114:L114"/>
    <mergeCell ref="J93:L93"/>
    <mergeCell ref="J94:L94"/>
    <mergeCell ref="J96:L96"/>
    <mergeCell ref="J97:L97"/>
    <mergeCell ref="J98:L98"/>
    <mergeCell ref="J99:L99"/>
    <mergeCell ref="J100:L100"/>
    <mergeCell ref="J102:L102"/>
    <mergeCell ref="J103:L103"/>
    <mergeCell ref="J82:L82"/>
    <mergeCell ref="J84:L84"/>
    <mergeCell ref="J85:L85"/>
    <mergeCell ref="J86:L86"/>
    <mergeCell ref="J87:L87"/>
    <mergeCell ref="J88:L88"/>
    <mergeCell ref="J90:L90"/>
    <mergeCell ref="J91:L91"/>
    <mergeCell ref="J92:L92"/>
    <mergeCell ref="J72:L72"/>
    <mergeCell ref="J73:L73"/>
    <mergeCell ref="J74:L74"/>
    <mergeCell ref="J75:L75"/>
    <mergeCell ref="J76:L76"/>
    <mergeCell ref="J78:L78"/>
    <mergeCell ref="J79:L79"/>
    <mergeCell ref="J80:L80"/>
    <mergeCell ref="J81:L81"/>
    <mergeCell ref="J61:L61"/>
    <mergeCell ref="J62:L62"/>
    <mergeCell ref="J63:L63"/>
    <mergeCell ref="J64:L64"/>
    <mergeCell ref="J66:L66"/>
    <mergeCell ref="J67:L67"/>
    <mergeCell ref="J68:L68"/>
    <mergeCell ref="J69:L69"/>
    <mergeCell ref="J70:L70"/>
    <mergeCell ref="J50:L50"/>
    <mergeCell ref="J51:L51"/>
    <mergeCell ref="J52:L52"/>
    <mergeCell ref="J54:L54"/>
    <mergeCell ref="J55:L55"/>
    <mergeCell ref="J56:L56"/>
    <mergeCell ref="J57:L57"/>
    <mergeCell ref="J58:L58"/>
    <mergeCell ref="J60:L60"/>
    <mergeCell ref="J39:L39"/>
    <mergeCell ref="J40:L40"/>
    <mergeCell ref="J42:L42"/>
    <mergeCell ref="J43:L43"/>
    <mergeCell ref="J44:L44"/>
    <mergeCell ref="J45:L45"/>
    <mergeCell ref="J46:L46"/>
    <mergeCell ref="J48:L48"/>
    <mergeCell ref="J49:L49"/>
    <mergeCell ref="J28:L28"/>
    <mergeCell ref="J30:L30"/>
    <mergeCell ref="J31:L31"/>
    <mergeCell ref="J32:L32"/>
    <mergeCell ref="J33:L33"/>
    <mergeCell ref="J34:L34"/>
    <mergeCell ref="J36:L36"/>
    <mergeCell ref="J37:L37"/>
    <mergeCell ref="J38:L38"/>
    <mergeCell ref="J18:L18"/>
    <mergeCell ref="J19:L19"/>
    <mergeCell ref="J20:L20"/>
    <mergeCell ref="J21:L21"/>
    <mergeCell ref="J22:L22"/>
    <mergeCell ref="J24:L24"/>
    <mergeCell ref="J25:L25"/>
    <mergeCell ref="J26:L26"/>
    <mergeCell ref="J27:L27"/>
    <mergeCell ref="B420:C420"/>
    <mergeCell ref="F420:I424"/>
    <mergeCell ref="B421:C421"/>
    <mergeCell ref="B422:E422"/>
    <mergeCell ref="B423:E423"/>
    <mergeCell ref="B424:E424"/>
    <mergeCell ref="B414:C414"/>
    <mergeCell ref="F414:I418"/>
    <mergeCell ref="B415:C415"/>
    <mergeCell ref="B416:E416"/>
    <mergeCell ref="B417:E417"/>
    <mergeCell ref="B418:E418"/>
    <mergeCell ref="B408:C408"/>
    <mergeCell ref="F408:I412"/>
    <mergeCell ref="B409:C409"/>
    <mergeCell ref="B410:E410"/>
    <mergeCell ref="B411:E411"/>
    <mergeCell ref="B412:E412"/>
    <mergeCell ref="B402:C402"/>
    <mergeCell ref="F402:I406"/>
    <mergeCell ref="B403:C403"/>
    <mergeCell ref="B404:E404"/>
    <mergeCell ref="B405:E405"/>
    <mergeCell ref="B406:E406"/>
    <mergeCell ref="B396:C396"/>
    <mergeCell ref="F396:I400"/>
    <mergeCell ref="B397:C397"/>
    <mergeCell ref="B398:E398"/>
    <mergeCell ref="B399:E399"/>
    <mergeCell ref="B400:E400"/>
    <mergeCell ref="B390:C390"/>
    <mergeCell ref="F390:I394"/>
    <mergeCell ref="B391:C391"/>
    <mergeCell ref="B392:E392"/>
    <mergeCell ref="B393:E393"/>
    <mergeCell ref="B394:E394"/>
    <mergeCell ref="B384:C384"/>
    <mergeCell ref="F384:I388"/>
    <mergeCell ref="B385:C385"/>
    <mergeCell ref="B386:E386"/>
    <mergeCell ref="B387:E387"/>
    <mergeCell ref="B388:E388"/>
    <mergeCell ref="B378:C378"/>
    <mergeCell ref="F378:I382"/>
    <mergeCell ref="B379:C379"/>
    <mergeCell ref="B380:E380"/>
    <mergeCell ref="B381:E381"/>
    <mergeCell ref="B382:E382"/>
    <mergeCell ref="B372:C372"/>
    <mergeCell ref="F372:I376"/>
    <mergeCell ref="B373:C373"/>
    <mergeCell ref="B374:E374"/>
    <mergeCell ref="B375:E375"/>
    <mergeCell ref="B376:E376"/>
    <mergeCell ref="B366:C366"/>
    <mergeCell ref="F366:I370"/>
    <mergeCell ref="B367:C367"/>
    <mergeCell ref="B368:E368"/>
    <mergeCell ref="B369:E369"/>
    <mergeCell ref="B370:E370"/>
    <mergeCell ref="B360:C360"/>
    <mergeCell ref="F360:I364"/>
    <mergeCell ref="B361:C361"/>
    <mergeCell ref="B362:E362"/>
    <mergeCell ref="B363:E363"/>
    <mergeCell ref="B364:E364"/>
    <mergeCell ref="B354:C354"/>
    <mergeCell ref="F354:I358"/>
    <mergeCell ref="B355:C355"/>
    <mergeCell ref="B356:E356"/>
    <mergeCell ref="B357:E357"/>
    <mergeCell ref="B358:E358"/>
    <mergeCell ref="B348:C348"/>
    <mergeCell ref="F348:I352"/>
    <mergeCell ref="B349:C349"/>
    <mergeCell ref="B350:E350"/>
    <mergeCell ref="B351:E351"/>
    <mergeCell ref="B352:E352"/>
    <mergeCell ref="B342:C342"/>
    <mergeCell ref="F342:I346"/>
    <mergeCell ref="B343:C343"/>
    <mergeCell ref="B344:E344"/>
    <mergeCell ref="B345:E345"/>
    <mergeCell ref="B346:E346"/>
    <mergeCell ref="B336:C336"/>
    <mergeCell ref="F336:I340"/>
    <mergeCell ref="B337:C337"/>
    <mergeCell ref="B338:E338"/>
    <mergeCell ref="B339:E339"/>
    <mergeCell ref="B340:E340"/>
    <mergeCell ref="B330:C330"/>
    <mergeCell ref="F330:I334"/>
    <mergeCell ref="B331:C331"/>
    <mergeCell ref="B332:E332"/>
    <mergeCell ref="B333:E333"/>
    <mergeCell ref="B334:E334"/>
    <mergeCell ref="B324:C324"/>
    <mergeCell ref="F324:I328"/>
    <mergeCell ref="B325:C325"/>
    <mergeCell ref="B326:E326"/>
    <mergeCell ref="B327:E327"/>
    <mergeCell ref="B328:E328"/>
    <mergeCell ref="B318:C318"/>
    <mergeCell ref="F318:I322"/>
    <mergeCell ref="B319:C319"/>
    <mergeCell ref="B320:E320"/>
    <mergeCell ref="B321:E321"/>
    <mergeCell ref="B322:E322"/>
    <mergeCell ref="B312:C312"/>
    <mergeCell ref="F312:I316"/>
    <mergeCell ref="B313:C313"/>
    <mergeCell ref="B314:E314"/>
    <mergeCell ref="B315:E315"/>
    <mergeCell ref="B316:E316"/>
    <mergeCell ref="B306:C306"/>
    <mergeCell ref="F306:I310"/>
    <mergeCell ref="B307:C307"/>
    <mergeCell ref="B308:E308"/>
    <mergeCell ref="B309:E309"/>
    <mergeCell ref="B310:E310"/>
    <mergeCell ref="B300:C300"/>
    <mergeCell ref="F300:I304"/>
    <mergeCell ref="B301:C301"/>
    <mergeCell ref="B302:E302"/>
    <mergeCell ref="B303:E303"/>
    <mergeCell ref="B304:E304"/>
    <mergeCell ref="B294:C294"/>
    <mergeCell ref="F294:I298"/>
    <mergeCell ref="B295:C295"/>
    <mergeCell ref="B296:E296"/>
    <mergeCell ref="B297:E297"/>
    <mergeCell ref="B298:E298"/>
    <mergeCell ref="B288:C288"/>
    <mergeCell ref="F288:I292"/>
    <mergeCell ref="B289:C289"/>
    <mergeCell ref="B290:E290"/>
    <mergeCell ref="B291:E291"/>
    <mergeCell ref="B292:E292"/>
    <mergeCell ref="B282:C282"/>
    <mergeCell ref="F282:I286"/>
    <mergeCell ref="B283:C283"/>
    <mergeCell ref="B284:E284"/>
    <mergeCell ref="B285:E285"/>
    <mergeCell ref="B286:E286"/>
    <mergeCell ref="B276:C276"/>
    <mergeCell ref="F276:I280"/>
    <mergeCell ref="B277:C277"/>
    <mergeCell ref="B278:E278"/>
    <mergeCell ref="B279:E279"/>
    <mergeCell ref="B280:E280"/>
    <mergeCell ref="B270:C270"/>
    <mergeCell ref="F270:I274"/>
    <mergeCell ref="B271:C271"/>
    <mergeCell ref="B272:E272"/>
    <mergeCell ref="B273:E273"/>
    <mergeCell ref="B274:E274"/>
    <mergeCell ref="B264:C264"/>
    <mergeCell ref="F264:I268"/>
    <mergeCell ref="B265:C265"/>
    <mergeCell ref="B266:E266"/>
    <mergeCell ref="B267:E267"/>
    <mergeCell ref="B268:E268"/>
    <mergeCell ref="B258:C258"/>
    <mergeCell ref="F258:I262"/>
    <mergeCell ref="B259:C259"/>
    <mergeCell ref="B260:E260"/>
    <mergeCell ref="B261:E261"/>
    <mergeCell ref="B262:E262"/>
    <mergeCell ref="B252:C252"/>
    <mergeCell ref="F252:I256"/>
    <mergeCell ref="B253:C253"/>
    <mergeCell ref="B254:E254"/>
    <mergeCell ref="B255:E255"/>
    <mergeCell ref="B256:E256"/>
    <mergeCell ref="B246:C246"/>
    <mergeCell ref="F246:I250"/>
    <mergeCell ref="B247:C247"/>
    <mergeCell ref="B248:E248"/>
    <mergeCell ref="B249:E249"/>
    <mergeCell ref="B250:E250"/>
    <mergeCell ref="B240:C240"/>
    <mergeCell ref="F240:I244"/>
    <mergeCell ref="B241:C241"/>
    <mergeCell ref="B242:E242"/>
    <mergeCell ref="B243:E243"/>
    <mergeCell ref="B244:E244"/>
    <mergeCell ref="B234:C234"/>
    <mergeCell ref="F234:I238"/>
    <mergeCell ref="B235:C235"/>
    <mergeCell ref="B236:E236"/>
    <mergeCell ref="B237:E237"/>
    <mergeCell ref="B238:E238"/>
    <mergeCell ref="B228:C228"/>
    <mergeCell ref="F228:I232"/>
    <mergeCell ref="B229:C229"/>
    <mergeCell ref="B230:E230"/>
    <mergeCell ref="B231:E231"/>
    <mergeCell ref="B232:E232"/>
    <mergeCell ref="B222:C222"/>
    <mergeCell ref="F222:I226"/>
    <mergeCell ref="B223:C223"/>
    <mergeCell ref="B224:E224"/>
    <mergeCell ref="B225:E225"/>
    <mergeCell ref="B226:E226"/>
    <mergeCell ref="B216:C216"/>
    <mergeCell ref="F216:I220"/>
    <mergeCell ref="B217:C217"/>
    <mergeCell ref="B218:E218"/>
    <mergeCell ref="B219:E219"/>
    <mergeCell ref="B220:E220"/>
    <mergeCell ref="B210:C210"/>
    <mergeCell ref="F210:I214"/>
    <mergeCell ref="B211:C211"/>
    <mergeCell ref="B212:E212"/>
    <mergeCell ref="B213:E213"/>
    <mergeCell ref="B214:E214"/>
    <mergeCell ref="B204:C204"/>
    <mergeCell ref="F204:I208"/>
    <mergeCell ref="B205:C205"/>
    <mergeCell ref="B206:E206"/>
    <mergeCell ref="B207:E207"/>
    <mergeCell ref="B208:E208"/>
    <mergeCell ref="B198:C198"/>
    <mergeCell ref="F198:I202"/>
    <mergeCell ref="B199:C199"/>
    <mergeCell ref="B200:E200"/>
    <mergeCell ref="B201:E201"/>
    <mergeCell ref="B202:E202"/>
    <mergeCell ref="B192:C192"/>
    <mergeCell ref="F192:I196"/>
    <mergeCell ref="B193:C193"/>
    <mergeCell ref="B194:E194"/>
    <mergeCell ref="B195:E195"/>
    <mergeCell ref="B196:E196"/>
    <mergeCell ref="B186:C186"/>
    <mergeCell ref="F186:I190"/>
    <mergeCell ref="B187:C187"/>
    <mergeCell ref="B188:E188"/>
    <mergeCell ref="B189:E189"/>
    <mergeCell ref="B190:E190"/>
    <mergeCell ref="B180:C180"/>
    <mergeCell ref="F180:I184"/>
    <mergeCell ref="B181:C181"/>
    <mergeCell ref="B182:E182"/>
    <mergeCell ref="B183:E183"/>
    <mergeCell ref="B184:E184"/>
    <mergeCell ref="B174:C174"/>
    <mergeCell ref="F174:I178"/>
    <mergeCell ref="B175:C175"/>
    <mergeCell ref="B176:E176"/>
    <mergeCell ref="B177:E177"/>
    <mergeCell ref="B178:E178"/>
    <mergeCell ref="B168:C168"/>
    <mergeCell ref="F168:I172"/>
    <mergeCell ref="B169:C169"/>
    <mergeCell ref="B170:E170"/>
    <mergeCell ref="B171:E171"/>
    <mergeCell ref="B172:E172"/>
    <mergeCell ref="B162:C162"/>
    <mergeCell ref="F162:I166"/>
    <mergeCell ref="B163:C163"/>
    <mergeCell ref="B164:E164"/>
    <mergeCell ref="B165:E165"/>
    <mergeCell ref="B166:E166"/>
    <mergeCell ref="B156:C156"/>
    <mergeCell ref="F156:I160"/>
    <mergeCell ref="B157:C157"/>
    <mergeCell ref="B158:E158"/>
    <mergeCell ref="B159:E159"/>
    <mergeCell ref="B160:E160"/>
    <mergeCell ref="B150:C150"/>
    <mergeCell ref="F150:I154"/>
    <mergeCell ref="B151:C151"/>
    <mergeCell ref="B152:E152"/>
    <mergeCell ref="B153:E153"/>
    <mergeCell ref="B154:E154"/>
    <mergeCell ref="B144:C144"/>
    <mergeCell ref="F144:I148"/>
    <mergeCell ref="B145:C145"/>
    <mergeCell ref="B146:E146"/>
    <mergeCell ref="B147:E147"/>
    <mergeCell ref="B148:E148"/>
    <mergeCell ref="B138:C138"/>
    <mergeCell ref="B139:C139"/>
    <mergeCell ref="B140:E140"/>
    <mergeCell ref="B141:E141"/>
    <mergeCell ref="F138:I142"/>
    <mergeCell ref="B142:E142"/>
    <mergeCell ref="B132:C132"/>
    <mergeCell ref="F132:I136"/>
    <mergeCell ref="B133:C133"/>
    <mergeCell ref="B134:E134"/>
    <mergeCell ref="B135:E135"/>
    <mergeCell ref="B136:E136"/>
    <mergeCell ref="B126:C126"/>
    <mergeCell ref="F126:I130"/>
    <mergeCell ref="B127:C127"/>
    <mergeCell ref="B128:E128"/>
    <mergeCell ref="B129:E129"/>
    <mergeCell ref="B130:E130"/>
    <mergeCell ref="B114:C114"/>
    <mergeCell ref="F114:I118"/>
    <mergeCell ref="B116:E116"/>
    <mergeCell ref="B120:C120"/>
    <mergeCell ref="F120:I124"/>
    <mergeCell ref="B121:C121"/>
    <mergeCell ref="B122:E122"/>
    <mergeCell ref="B123:E123"/>
    <mergeCell ref="B124:E124"/>
    <mergeCell ref="B115:C115"/>
    <mergeCell ref="B117:E117"/>
    <mergeCell ref="B118:E118"/>
    <mergeCell ref="B102:C102"/>
    <mergeCell ref="F102:I106"/>
    <mergeCell ref="B104:E104"/>
    <mergeCell ref="B108:C108"/>
    <mergeCell ref="F108:I112"/>
    <mergeCell ref="B109:C109"/>
    <mergeCell ref="B110:E110"/>
    <mergeCell ref="B111:E111"/>
    <mergeCell ref="B112:E112"/>
    <mergeCell ref="B103:C103"/>
    <mergeCell ref="B105:E105"/>
    <mergeCell ref="B106:E106"/>
    <mergeCell ref="B96:C96"/>
    <mergeCell ref="F96:I100"/>
    <mergeCell ref="B97:C97"/>
    <mergeCell ref="B98:E98"/>
    <mergeCell ref="B99:E99"/>
    <mergeCell ref="B100:E100"/>
    <mergeCell ref="B90:C90"/>
    <mergeCell ref="F90:I94"/>
    <mergeCell ref="B91:C91"/>
    <mergeCell ref="B92:E92"/>
    <mergeCell ref="B93:E93"/>
    <mergeCell ref="B94:E94"/>
    <mergeCell ref="B84:C84"/>
    <mergeCell ref="F84:I88"/>
    <mergeCell ref="B85:C85"/>
    <mergeCell ref="B86:E86"/>
    <mergeCell ref="B87:E87"/>
    <mergeCell ref="B88:E88"/>
    <mergeCell ref="B78:C78"/>
    <mergeCell ref="F78:I82"/>
    <mergeCell ref="B79:C79"/>
    <mergeCell ref="B80:E80"/>
    <mergeCell ref="B81:E81"/>
    <mergeCell ref="B82:E82"/>
    <mergeCell ref="B72:C72"/>
    <mergeCell ref="F72:I76"/>
    <mergeCell ref="B73:C73"/>
    <mergeCell ref="B74:E74"/>
    <mergeCell ref="B75:E75"/>
    <mergeCell ref="B76:E76"/>
    <mergeCell ref="B66:C66"/>
    <mergeCell ref="F66:I70"/>
    <mergeCell ref="B67:C67"/>
    <mergeCell ref="B68:E68"/>
    <mergeCell ref="B69:E69"/>
    <mergeCell ref="B70:E70"/>
    <mergeCell ref="B60:C60"/>
    <mergeCell ref="F60:I64"/>
    <mergeCell ref="B61:C61"/>
    <mergeCell ref="B62:E62"/>
    <mergeCell ref="B63:E63"/>
    <mergeCell ref="B64:E64"/>
    <mergeCell ref="B54:C54"/>
    <mergeCell ref="F54:I58"/>
    <mergeCell ref="B55:C55"/>
    <mergeCell ref="B56:E56"/>
    <mergeCell ref="B57:E57"/>
    <mergeCell ref="B58:E58"/>
    <mergeCell ref="B48:C48"/>
    <mergeCell ref="F48:I52"/>
    <mergeCell ref="B49:C49"/>
    <mergeCell ref="B50:E50"/>
    <mergeCell ref="B51:E51"/>
    <mergeCell ref="B52:E52"/>
    <mergeCell ref="B42:C42"/>
    <mergeCell ref="F42:I46"/>
    <mergeCell ref="B43:C43"/>
    <mergeCell ref="B44:E44"/>
    <mergeCell ref="B45:E45"/>
    <mergeCell ref="B46:E46"/>
    <mergeCell ref="B36:C36"/>
    <mergeCell ref="F36:I40"/>
    <mergeCell ref="B37:C37"/>
    <mergeCell ref="B38:E38"/>
    <mergeCell ref="B39:E39"/>
    <mergeCell ref="B40:E40"/>
    <mergeCell ref="B30:C30"/>
    <mergeCell ref="F30:I34"/>
    <mergeCell ref="B31:C31"/>
    <mergeCell ref="B32:E32"/>
    <mergeCell ref="B33:E33"/>
    <mergeCell ref="B34:E34"/>
    <mergeCell ref="B24:C24"/>
    <mergeCell ref="F24:I28"/>
    <mergeCell ref="B25:C25"/>
    <mergeCell ref="B26:E26"/>
    <mergeCell ref="B27:E27"/>
    <mergeCell ref="B28:E28"/>
    <mergeCell ref="B18:C18"/>
    <mergeCell ref="F18:I22"/>
    <mergeCell ref="B19:C19"/>
    <mergeCell ref="B20:E20"/>
    <mergeCell ref="B21:E21"/>
    <mergeCell ref="B22:E22"/>
    <mergeCell ref="J13:L13"/>
    <mergeCell ref="J14:L14"/>
    <mergeCell ref="D3:K4"/>
    <mergeCell ref="F6:I10"/>
    <mergeCell ref="B8:E8"/>
    <mergeCell ref="J6:L6"/>
    <mergeCell ref="J9:L9"/>
    <mergeCell ref="J7:L7"/>
    <mergeCell ref="J10:L10"/>
    <mergeCell ref="J8:L8"/>
    <mergeCell ref="J12:L12"/>
    <mergeCell ref="B6:C6"/>
    <mergeCell ref="B9:E9"/>
    <mergeCell ref="B10:E10"/>
    <mergeCell ref="B7:C7"/>
    <mergeCell ref="B12:C12"/>
    <mergeCell ref="F12:I16"/>
    <mergeCell ref="B13:C13"/>
    <mergeCell ref="B14:E14"/>
    <mergeCell ref="B15:E15"/>
    <mergeCell ref="B16:E16"/>
    <mergeCell ref="J15:L15"/>
    <mergeCell ref="J16:L16"/>
  </mergeCells>
  <pageMargins left="0.25" right="0.2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35624-198C-4191-B229-12F5DF9D7714}">
  <sheetPr codeName="Sheet1">
    <pageSetUpPr fitToPage="1"/>
  </sheetPr>
  <dimension ref="A1:AH88"/>
  <sheetViews>
    <sheetView showGridLines="0" showRowColHeaders="0" showRuler="0" view="pageLayout" topLeftCell="C1" zoomScaleNormal="100" workbookViewId="0">
      <selection activeCell="E4" sqref="E4"/>
    </sheetView>
  </sheetViews>
  <sheetFormatPr defaultRowHeight="15" x14ac:dyDescent="0.25"/>
  <cols>
    <col min="1" max="1" width="9.140625" hidden="1" customWidth="1"/>
    <col min="2" max="2" width="3.28515625" hidden="1" customWidth="1"/>
    <col min="3" max="3" width="4.85546875" bestFit="1" customWidth="1"/>
    <col min="4" max="4" width="13.28515625" customWidth="1"/>
    <col min="5" max="5" width="32" customWidth="1"/>
    <col min="6" max="6" width="6.85546875" customWidth="1"/>
    <col min="7" max="7" width="5.85546875" customWidth="1"/>
    <col min="8" max="9" width="6.5703125" customWidth="1"/>
    <col min="10" max="10" width="8" customWidth="1"/>
    <col min="11" max="11" width="2.5703125" customWidth="1"/>
    <col min="12" max="12" width="5.5703125" bestFit="1" customWidth="1"/>
    <col min="13" max="14" width="6.85546875" customWidth="1"/>
    <col min="15" max="16" width="4.42578125" customWidth="1"/>
    <col min="17" max="17" width="11.7109375" bestFit="1" customWidth="1"/>
    <col min="18" max="18" width="9" customWidth="1"/>
    <col min="19" max="19" width="8.5703125" customWidth="1"/>
    <col min="20" max="20" width="8.85546875" customWidth="1"/>
    <col min="21" max="22" width="8.5703125" customWidth="1"/>
    <col min="23" max="23" width="3" customWidth="1"/>
    <col min="24" max="25" width="8.5703125" customWidth="1"/>
    <col min="26" max="26" width="3" customWidth="1"/>
    <col min="27" max="28" width="8.5703125" customWidth="1"/>
    <col min="30" max="30" width="10.28515625" bestFit="1" customWidth="1"/>
    <col min="31" max="31" width="8.5703125" customWidth="1"/>
    <col min="32" max="32" width="8.85546875" customWidth="1"/>
  </cols>
  <sheetData>
    <row r="1" spans="1:34" s="2" customFormat="1" ht="18" customHeight="1" x14ac:dyDescent="0.25">
      <c r="A1" s="2" t="s">
        <v>73</v>
      </c>
      <c r="C1" s="318" t="s">
        <v>98</v>
      </c>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row>
    <row r="2" spans="1:34" s="2" customFormat="1" ht="18" customHeight="1" thickBot="1" x14ac:dyDescent="0.3">
      <c r="A2" s="2" t="s">
        <v>106</v>
      </c>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1:34" s="2" customFormat="1" ht="18" customHeight="1" x14ac:dyDescent="0.25">
      <c r="A3" s="2" t="s">
        <v>117</v>
      </c>
      <c r="D3" s="1"/>
      <c r="E3" s="276" t="s">
        <v>103</v>
      </c>
      <c r="F3" s="290" t="s">
        <v>30</v>
      </c>
      <c r="G3" s="275" t="s">
        <v>104</v>
      </c>
      <c r="H3" s="275" t="s">
        <v>105</v>
      </c>
      <c r="I3" s="397" t="s">
        <v>31</v>
      </c>
      <c r="J3" s="398"/>
      <c r="K3" s="398"/>
      <c r="L3" s="399"/>
      <c r="M3" s="403" t="s">
        <v>25</v>
      </c>
      <c r="N3" s="404"/>
      <c r="O3" s="397" t="s">
        <v>26</v>
      </c>
      <c r="P3" s="398"/>
      <c r="Q3" s="398"/>
      <c r="R3" s="404"/>
      <c r="S3" s="397" t="s">
        <v>27</v>
      </c>
      <c r="T3" s="398"/>
      <c r="U3" s="398"/>
      <c r="V3" s="398"/>
      <c r="W3" s="404"/>
      <c r="X3" s="397" t="s">
        <v>28</v>
      </c>
      <c r="Y3" s="398"/>
      <c r="Z3" s="398"/>
      <c r="AA3" s="398"/>
      <c r="AB3" s="398"/>
      <c r="AC3" s="398"/>
      <c r="AD3" s="404"/>
      <c r="AE3" s="397" t="s">
        <v>29</v>
      </c>
      <c r="AF3" s="404"/>
      <c r="AG3" s="397" t="s">
        <v>32</v>
      </c>
      <c r="AH3" s="399"/>
    </row>
    <row r="4" spans="1:34" s="2" customFormat="1" ht="18" customHeight="1" thickBot="1" x14ac:dyDescent="0.3">
      <c r="A4" s="2" t="s">
        <v>118</v>
      </c>
      <c r="D4" s="1"/>
      <c r="E4" s="127"/>
      <c r="F4" s="278"/>
      <c r="G4" s="174"/>
      <c r="H4" s="174"/>
      <c r="I4" s="400"/>
      <c r="J4" s="401"/>
      <c r="K4" s="401"/>
      <c r="L4" s="402"/>
      <c r="M4" s="405" t="str">
        <f>IF(LEN(Vendor!$D$5)&lt;1,"",Vendor!$D$5)</f>
        <v/>
      </c>
      <c r="N4" s="406"/>
      <c r="O4" s="407" t="str">
        <f>IF(LEN(Vendor!$E$5)&lt;1,"",Vendor!$E$5)</f>
        <v/>
      </c>
      <c r="P4" s="408"/>
      <c r="Q4" s="408"/>
      <c r="R4" s="406"/>
      <c r="S4" s="407" t="str">
        <f>IF(LEN(Vendor!$K$5)&lt;1,"",Vendor!$K$5)</f>
        <v/>
      </c>
      <c r="T4" s="408"/>
      <c r="U4" s="408"/>
      <c r="V4" s="408"/>
      <c r="W4" s="406"/>
      <c r="X4" s="407" t="str">
        <f>IF(LEN(Vendor!$R$5)&lt;1,"",Vendor!$R$5)</f>
        <v/>
      </c>
      <c r="Y4" s="408"/>
      <c r="Z4" s="408"/>
      <c r="AA4" s="408"/>
      <c r="AB4" s="408"/>
      <c r="AC4" s="408"/>
      <c r="AD4" s="406"/>
      <c r="AE4" s="407" t="str">
        <f>IF(LEN(Vendor!$Y$5)&lt;1,"",Vendor!$Y$5)</f>
        <v/>
      </c>
      <c r="AF4" s="406"/>
      <c r="AG4" s="409" t="str">
        <f>IF(LEN(Vendor!$AA$5)&lt;1,"",Vendor!$AA$5)</f>
        <v/>
      </c>
      <c r="AH4" s="410"/>
    </row>
    <row r="5" spans="1:34" s="2" customFormat="1" ht="9" customHeight="1" x14ac:dyDescent="0.2">
      <c r="A5" s="2" t="s">
        <v>108</v>
      </c>
      <c r="B5" s="27"/>
      <c r="C5" s="206"/>
      <c r="D5" s="207"/>
      <c r="E5" s="207"/>
      <c r="F5" s="203"/>
      <c r="G5" s="199"/>
      <c r="H5" s="199"/>
      <c r="I5" s="199"/>
      <c r="J5" s="208"/>
      <c r="K5" s="208"/>
      <c r="L5" s="411" t="s">
        <v>96</v>
      </c>
      <c r="M5" s="411"/>
      <c r="N5" s="411"/>
      <c r="O5" s="411"/>
      <c r="P5" s="411"/>
      <c r="Q5" s="411"/>
      <c r="R5" s="411"/>
      <c r="S5" s="199"/>
      <c r="T5" s="411" t="s">
        <v>95</v>
      </c>
      <c r="U5" s="411"/>
      <c r="V5" s="411"/>
      <c r="W5" s="411"/>
      <c r="X5" s="411"/>
      <c r="Y5" s="411"/>
      <c r="Z5" s="411"/>
      <c r="AA5" s="411"/>
      <c r="AB5" s="199"/>
      <c r="AC5" s="411" t="s">
        <v>92</v>
      </c>
      <c r="AD5" s="411"/>
      <c r="AE5" s="411"/>
      <c r="AF5" s="411"/>
      <c r="AG5" s="208"/>
      <c r="AH5" s="208"/>
    </row>
    <row r="6" spans="1:34" s="2" customFormat="1" ht="9" customHeight="1" thickBot="1" x14ac:dyDescent="0.25">
      <c r="A6" s="2" t="s">
        <v>73</v>
      </c>
      <c r="C6" s="209"/>
      <c r="D6" s="198"/>
      <c r="E6" s="207"/>
      <c r="F6" s="207"/>
      <c r="G6" s="207"/>
      <c r="H6" s="208"/>
      <c r="I6" s="210"/>
      <c r="J6" s="208"/>
      <c r="K6" s="293"/>
      <c r="L6" s="412"/>
      <c r="M6" s="412"/>
      <c r="N6" s="412"/>
      <c r="O6" s="412"/>
      <c r="P6" s="412"/>
      <c r="Q6" s="412"/>
      <c r="R6" s="412"/>
      <c r="S6" s="211"/>
      <c r="T6" s="412"/>
      <c r="U6" s="412"/>
      <c r="V6" s="412"/>
      <c r="W6" s="412"/>
      <c r="X6" s="412"/>
      <c r="Y6" s="412"/>
      <c r="Z6" s="412"/>
      <c r="AA6" s="412"/>
      <c r="AB6" s="210"/>
      <c r="AC6" s="412"/>
      <c r="AD6" s="412"/>
      <c r="AE6" s="412"/>
      <c r="AF6" s="412"/>
      <c r="AG6" s="211"/>
      <c r="AH6" s="208"/>
    </row>
    <row r="7" spans="1:34" s="2" customFormat="1" ht="18" customHeight="1" x14ac:dyDescent="0.25">
      <c r="A7" s="2" t="s">
        <v>90</v>
      </c>
      <c r="C7" s="389" t="s">
        <v>97</v>
      </c>
      <c r="D7" s="385" t="s">
        <v>0</v>
      </c>
      <c r="E7" s="385" t="s">
        <v>2</v>
      </c>
      <c r="F7" s="385" t="s">
        <v>68</v>
      </c>
      <c r="G7" s="385" t="s">
        <v>4</v>
      </c>
      <c r="H7" s="385" t="s">
        <v>70</v>
      </c>
      <c r="I7" s="387" t="s">
        <v>71</v>
      </c>
      <c r="J7" s="389" t="s">
        <v>67</v>
      </c>
      <c r="K7" s="418" t="s">
        <v>14</v>
      </c>
      <c r="L7" s="391" t="s">
        <v>6</v>
      </c>
      <c r="M7" s="385" t="s">
        <v>69</v>
      </c>
      <c r="N7" s="393" t="s">
        <v>72</v>
      </c>
      <c r="O7" s="416" t="s">
        <v>116</v>
      </c>
      <c r="P7" s="417"/>
      <c r="Q7" s="393" t="s">
        <v>87</v>
      </c>
      <c r="R7" s="387" t="s">
        <v>176</v>
      </c>
      <c r="S7" s="389" t="s">
        <v>9</v>
      </c>
      <c r="T7" s="393" t="s">
        <v>91</v>
      </c>
      <c r="U7" s="385" t="s">
        <v>13</v>
      </c>
      <c r="V7" s="395" t="s">
        <v>33</v>
      </c>
      <c r="W7" s="379" t="s">
        <v>15</v>
      </c>
      <c r="X7" s="381" t="s">
        <v>62</v>
      </c>
      <c r="Y7" s="383" t="s">
        <v>23</v>
      </c>
      <c r="Z7" s="379" t="s">
        <v>15</v>
      </c>
      <c r="AA7" s="381" t="s">
        <v>63</v>
      </c>
      <c r="AB7" s="383" t="s">
        <v>24</v>
      </c>
      <c r="AC7" s="377" t="s">
        <v>169</v>
      </c>
      <c r="AD7" s="385" t="s">
        <v>88</v>
      </c>
      <c r="AE7" s="385" t="s">
        <v>89</v>
      </c>
      <c r="AF7" s="387" t="s">
        <v>91</v>
      </c>
      <c r="AG7" s="377" t="s">
        <v>154</v>
      </c>
      <c r="AH7" s="387" t="s">
        <v>155</v>
      </c>
    </row>
    <row r="8" spans="1:34" ht="18" customHeight="1" thickBot="1" x14ac:dyDescent="0.3">
      <c r="A8" s="2" t="s">
        <v>93</v>
      </c>
      <c r="B8" s="25"/>
      <c r="C8" s="390"/>
      <c r="D8" s="386"/>
      <c r="E8" s="386"/>
      <c r="F8" s="386"/>
      <c r="G8" s="386"/>
      <c r="H8" s="386"/>
      <c r="I8" s="388"/>
      <c r="J8" s="390"/>
      <c r="K8" s="396"/>
      <c r="L8" s="392"/>
      <c r="M8" s="386"/>
      <c r="N8" s="394"/>
      <c r="O8" s="175" t="str">
        <f>IF(LEN(G4)&lt;1,"",G4)</f>
        <v/>
      </c>
      <c r="P8" s="292" t="str">
        <f>IF(LEN(H4)&lt;1,"",H4)</f>
        <v/>
      </c>
      <c r="Q8" s="394"/>
      <c r="R8" s="388"/>
      <c r="S8" s="390"/>
      <c r="T8" s="394"/>
      <c r="U8" s="386"/>
      <c r="V8" s="396"/>
      <c r="W8" s="380"/>
      <c r="X8" s="382"/>
      <c r="Y8" s="384"/>
      <c r="Z8" s="380"/>
      <c r="AA8" s="382"/>
      <c r="AB8" s="384"/>
      <c r="AC8" s="378"/>
      <c r="AD8" s="386"/>
      <c r="AE8" s="386"/>
      <c r="AF8" s="388"/>
      <c r="AG8" s="378"/>
      <c r="AH8" s="388"/>
    </row>
    <row r="9" spans="1:34" ht="22.5" customHeight="1" x14ac:dyDescent="0.25">
      <c r="A9" s="2" t="s">
        <v>94</v>
      </c>
      <c r="B9" s="213" t="b">
        <v>1</v>
      </c>
      <c r="C9" s="41"/>
      <c r="D9" s="112" t="str">
        <f>IF(LEN(Vendor!E8)&lt;1,"",Vendor!E8)</f>
        <v/>
      </c>
      <c r="E9" s="113" t="str">
        <f>IF(LEN(Vendor!G8)&lt;1,"",Vendor!G8)</f>
        <v/>
      </c>
      <c r="F9" s="113" t="str">
        <f>IF(LEN(Vendor!J8)&lt;1,"",Vendor!J8)</f>
        <v/>
      </c>
      <c r="G9" s="113" t="str">
        <f>IF(LEN(Vendor!K8)&lt;1,"",Vendor!K8)</f>
        <v/>
      </c>
      <c r="H9" s="113" t="str">
        <f>IF(LEN(Vendor!H8)&lt;1,"",Vendor!H8)</f>
        <v/>
      </c>
      <c r="I9" s="114" t="str">
        <f>IF(LEN(Vendor!I8)&lt;1,"",Vendor!I8)</f>
        <v/>
      </c>
      <c r="J9" s="125" t="str">
        <f>IF(OR(B9=FALSE,LEN(Vendor!W8)&lt;1),"",Vendor!W8)</f>
        <v/>
      </c>
      <c r="K9" s="301"/>
      <c r="L9" s="47"/>
      <c r="M9" s="46"/>
      <c r="N9" s="46"/>
      <c r="O9" s="49"/>
      <c r="P9" s="134"/>
      <c r="Q9" s="45" t="s">
        <v>73</v>
      </c>
      <c r="R9" s="50"/>
      <c r="S9" s="45"/>
      <c r="T9" s="48"/>
      <c r="U9" s="280" t="str">
        <f>IF(LEN(Vendor!T8)&lt;1,"",IF(LEN(T9)&lt;1,Vendor!T8,Vendor!T8/(1-Merchandising!T9)))</f>
        <v/>
      </c>
      <c r="V9" s="268" t="str">
        <f>IF(LEN(Vendor!V8)&lt;1,"",Vendor!V8)</f>
        <v/>
      </c>
      <c r="W9" s="144"/>
      <c r="X9" s="194"/>
      <c r="Y9" s="145"/>
      <c r="Z9" s="144"/>
      <c r="AA9" s="194"/>
      <c r="AB9" s="145"/>
      <c r="AC9" s="180" t="str">
        <f>IF(LEN(Vendor!U8)&lt;1,"",Vendor!U8)</f>
        <v/>
      </c>
      <c r="AD9" s="45" t="s">
        <v>73</v>
      </c>
      <c r="AE9" s="190"/>
      <c r="AF9" s="184" t="str">
        <f>IFERROR(
_xlfn.SWITCH(AD9,
"Select","",
"OI &amp; Reflect",((U9-AE9)-(Vendor!T8-AC9))/(U9-AE9),
"OI",(U9-(Vendor!T8-AC9))/(U9),
"Scanback",""),"")</f>
        <v/>
      </c>
      <c r="AG9" s="189" t="str">
        <f>IFERROR(
_xlfn.SWITCH(AD9,
"Select",IF(ISBLANK(W9),(X9-U9)/X9,((X9/W9)-U9)/(X9/W9)),
"OI &amp; Reflect",IF(ISBLANK(W9),(X9-(U9-AE9))/X9,((X9/W9)-(U9-AE9))/(X9/W9)),
"OI",IF(ISBLANK(W9),(X9-U9)/X9,((X9/W9)-U9)/(X9/W9)),
"Scanback",IF(ISBLANK(W9),(X9-(U9-AC9))/X9,((X9/W9)-(U9-AC9))/(X9/W9)),
""),
"")</f>
        <v/>
      </c>
      <c r="AH9" s="184" t="str">
        <f>IFERROR(
_xlfn.SWITCH(AD9,
"Select",IF(ISBLANK(Z9),(AA9-U9)/AA9,((AA9/Z9)-U9)/(AA9/Z9)),
"OI &amp; Reflect",IF(ISBLANK(Z9),(AA9-(U9-AE9))/AA9,((AA9/Z9)-(U9-AE9))/(AA9/Z9)),
"OI",IF(ISBLANK(Z9),(AA9-U9)/AA9,((AA9/Z9)-U9)/(AA9/Z9)),
"Scanback",IF(ISBLANK(Z9),(AA9-(U9-AC9))/AA9,((AA9/Z9)-(U9-AC9))/(AA9/Z9)),
""),
"")</f>
        <v/>
      </c>
    </row>
    <row r="10" spans="1:34" ht="22.5" customHeight="1" x14ac:dyDescent="0.25">
      <c r="B10" s="214" t="b">
        <v>1</v>
      </c>
      <c r="C10" s="42"/>
      <c r="D10" s="115" t="str">
        <f>IF(LEN(Vendor!E9)&lt;1,"",Vendor!E9)</f>
        <v/>
      </c>
      <c r="E10" s="116" t="str">
        <f>IF(LEN(Vendor!G9)&lt;1,"",Vendor!G9)</f>
        <v/>
      </c>
      <c r="F10" s="116" t="str">
        <f>IF(LEN(Vendor!J9)&lt;1,"",Vendor!J9)</f>
        <v/>
      </c>
      <c r="G10" s="116" t="str">
        <f>IF(LEN(Vendor!K9)&lt;1,"",Vendor!K9)</f>
        <v/>
      </c>
      <c r="H10" s="116" t="str">
        <f>IF(LEN(Vendor!H9)&lt;1,"",Vendor!H9)</f>
        <v/>
      </c>
      <c r="I10" s="117" t="str">
        <f>IF(LEN(Vendor!I9)&lt;1,"",Vendor!I9)</f>
        <v/>
      </c>
      <c r="J10" s="125" t="str">
        <f>IF(OR(B10=FALSE,LEN(Vendor!W9)&lt;1),"",Vendor!W9)</f>
        <v/>
      </c>
      <c r="K10" s="301"/>
      <c r="L10" s="128"/>
      <c r="M10" s="129"/>
      <c r="N10" s="129"/>
      <c r="O10" s="130"/>
      <c r="P10" s="135"/>
      <c r="Q10" s="138" t="s">
        <v>73</v>
      </c>
      <c r="R10" s="139"/>
      <c r="S10" s="138"/>
      <c r="T10" s="140"/>
      <c r="U10" s="281" t="str">
        <f>IF(LEN(Vendor!T9)&lt;1,"",IF(LEN(T10)&lt;1,Vendor!T9,Vendor!T9/(1-Merchandising!T10)))</f>
        <v/>
      </c>
      <c r="V10" s="269" t="str">
        <f>IF(LEN(Vendor!V9)&lt;1,"",Vendor!V9)</f>
        <v/>
      </c>
      <c r="W10" s="146"/>
      <c r="X10" s="195"/>
      <c r="Y10" s="147"/>
      <c r="Z10" s="146"/>
      <c r="AA10" s="195"/>
      <c r="AB10" s="147"/>
      <c r="AC10" s="181" t="str">
        <f>IF(LEN(Vendor!U9)&lt;1,"",Vendor!U9)</f>
        <v/>
      </c>
      <c r="AD10" s="138" t="s">
        <v>73</v>
      </c>
      <c r="AE10" s="191"/>
      <c r="AF10" s="186" t="str">
        <f>IFERROR(
_xlfn.SWITCH(AD10,
"Select","",
"OI &amp; Reflect",((U10-AE10)-(Vendor!T9-AC10))/(U10-AE10),
"OI",(U10-(Vendor!T9-AC10))/(U10),
"Scanback",""),"")</f>
        <v/>
      </c>
      <c r="AG10" s="185" t="str">
        <f t="shared" ref="AG10:AG43" si="0">IFERROR(
_xlfn.SWITCH(AD10,
"Select",IF(ISBLANK(W10),(X10-U10)/X10,((X10/W10)-U10)/(X10/W10)),
"OI &amp; Reflect",IF(ISBLANK(W10),(X10-(U10-AE10))/X10,((X10/W10)-(U10-AE10))/(X10/W10)),
"OI",IF(ISBLANK(W10),(X10-U10)/X10,((X10/W10)-U10)/(X10/W10)),
"Scanback",IF(ISBLANK(W10),(X10-(U10-AC10))/X10,((X10/W10)-(U10-AC10))/(X10/W10)),
""),
"")</f>
        <v/>
      </c>
      <c r="AH10" s="186" t="str">
        <f t="shared" ref="AH10:AH43" si="1">IFERROR(
_xlfn.SWITCH(AD10,
"Select",IF(ISBLANK(Z10),(AA10-U10)/AA10,((AA10/Z10)-U10)/(AA10/Z10)),
"OI &amp; Reflect",IF(ISBLANK(Z10),(AA10-(U10-AE10))/AA10,((AA10/Z10)-(U10-AE10))/(AA10/Z10)),
"OI",IF(ISBLANK(Z10),(AA10-U10)/AA10,((AA10/Z10)-U10)/(AA10/Z10)),
"Scanback",IF(ISBLANK(Z10),(AA10-(U10-AC10))/AA10,((AA10/Z10)-(U10-AC10))/(AA10/Z10)),
""),
"")</f>
        <v/>
      </c>
    </row>
    <row r="11" spans="1:34" ht="22.5" customHeight="1" x14ac:dyDescent="0.25">
      <c r="B11" s="214" t="b">
        <v>1</v>
      </c>
      <c r="C11" s="42"/>
      <c r="D11" s="118" t="str">
        <f>IF(LEN(Vendor!E10)&lt;1,"",Vendor!E10)</f>
        <v/>
      </c>
      <c r="E11" s="119" t="str">
        <f>IF(LEN(Vendor!G10)&lt;1,"",Vendor!G10)</f>
        <v/>
      </c>
      <c r="F11" s="119" t="str">
        <f>IF(LEN(Vendor!J10)&lt;1,"",Vendor!J10)</f>
        <v/>
      </c>
      <c r="G11" s="119" t="str">
        <f>IF(LEN(Vendor!K10)&lt;1,"",Vendor!K10)</f>
        <v/>
      </c>
      <c r="H11" s="119" t="str">
        <f>IF(LEN(Vendor!H10)&lt;1,"",Vendor!H10)</f>
        <v/>
      </c>
      <c r="I11" s="120" t="str">
        <f>IF(LEN(Vendor!I10)&lt;1,"",Vendor!I10)</f>
        <v/>
      </c>
      <c r="J11" s="125" t="str">
        <f>IF(OR(B11=FALSE,LEN(Vendor!W10)&lt;1),"",Vendor!W10)</f>
        <v/>
      </c>
      <c r="K11" s="302"/>
      <c r="L11" s="53"/>
      <c r="M11" s="52"/>
      <c r="N11" s="52"/>
      <c r="O11" s="55"/>
      <c r="P11" s="136"/>
      <c r="Q11" s="51" t="s">
        <v>73</v>
      </c>
      <c r="R11" s="56"/>
      <c r="S11" s="51"/>
      <c r="T11" s="54"/>
      <c r="U11" s="282" t="str">
        <f>IF(LEN(Vendor!T10)&lt;1,"",IF(LEN(T11)&lt;1,Vendor!T10,Vendor!T10/(1-Merchandising!T11)))</f>
        <v/>
      </c>
      <c r="V11" s="270" t="str">
        <f>IF(LEN(Vendor!V10)&lt;1,"",Vendor!V10)</f>
        <v/>
      </c>
      <c r="W11" s="148"/>
      <c r="X11" s="196"/>
      <c r="Y11" s="149"/>
      <c r="Z11" s="148"/>
      <c r="AA11" s="196"/>
      <c r="AB11" s="149"/>
      <c r="AC11" s="182" t="str">
        <f>IF(LEN(Vendor!U10)&lt;1,"",Vendor!U10)</f>
        <v/>
      </c>
      <c r="AD11" s="51" t="s">
        <v>73</v>
      </c>
      <c r="AE11" s="192"/>
      <c r="AF11" s="186" t="str">
        <f>IFERROR(
_xlfn.SWITCH(AD11,
"Select","",
"OI &amp; Reflect",((U11-AE11)-(Vendor!T10-AC11))/(U11-AE11),
"OI",(U11-(Vendor!T10-AC11))/(U11),
"Scanback",""),"")</f>
        <v/>
      </c>
      <c r="AG11" s="185" t="str">
        <f t="shared" si="0"/>
        <v/>
      </c>
      <c r="AH11" s="186" t="str">
        <f t="shared" si="1"/>
        <v/>
      </c>
    </row>
    <row r="12" spans="1:34" ht="22.5" customHeight="1" x14ac:dyDescent="0.25">
      <c r="B12" s="214" t="b">
        <v>1</v>
      </c>
      <c r="C12" s="42"/>
      <c r="D12" s="118" t="str">
        <f>IF(LEN(Vendor!E11)&lt;1,"",Vendor!E11)</f>
        <v/>
      </c>
      <c r="E12" s="119" t="str">
        <f>IF(LEN(Vendor!G11)&lt;1,"",Vendor!G11)</f>
        <v/>
      </c>
      <c r="F12" s="119" t="str">
        <f>IF(LEN(Vendor!J11)&lt;1,"",Vendor!J11)</f>
        <v/>
      </c>
      <c r="G12" s="119" t="str">
        <f>IF(LEN(Vendor!K11)&lt;1,"",Vendor!K11)</f>
        <v/>
      </c>
      <c r="H12" s="119" t="str">
        <f>IF(LEN(Vendor!H11)&lt;1,"",Vendor!H11)</f>
        <v/>
      </c>
      <c r="I12" s="120" t="str">
        <f>IF(LEN(Vendor!I11)&lt;1,"",Vendor!I11)</f>
        <v/>
      </c>
      <c r="J12" s="125" t="str">
        <f>IF(OR(B12=FALSE,LEN(Vendor!W11)&lt;1),"",Vendor!W11)</f>
        <v/>
      </c>
      <c r="K12" s="302"/>
      <c r="L12" s="53"/>
      <c r="M12" s="52"/>
      <c r="N12" s="52"/>
      <c r="O12" s="55"/>
      <c r="P12" s="136"/>
      <c r="Q12" s="51" t="s">
        <v>73</v>
      </c>
      <c r="R12" s="56"/>
      <c r="S12" s="51"/>
      <c r="T12" s="54"/>
      <c r="U12" s="282" t="str">
        <f>IF(LEN(Vendor!T11)&lt;1,"",IF(LEN(T12)&lt;1,Vendor!T11,Vendor!T11/(1-Merchandising!T12)))</f>
        <v/>
      </c>
      <c r="V12" s="270" t="str">
        <f>IF(LEN(Vendor!V11)&lt;1,"",Vendor!V11)</f>
        <v/>
      </c>
      <c r="W12" s="148"/>
      <c r="X12" s="196"/>
      <c r="Y12" s="149"/>
      <c r="Z12" s="148"/>
      <c r="AA12" s="196"/>
      <c r="AB12" s="149"/>
      <c r="AC12" s="182" t="str">
        <f>IF(LEN(Vendor!U11)&lt;1,"",Vendor!U11)</f>
        <v/>
      </c>
      <c r="AD12" s="51" t="s">
        <v>73</v>
      </c>
      <c r="AE12" s="192"/>
      <c r="AF12" s="186" t="str">
        <f>IFERROR(
_xlfn.SWITCH(AD12,
"Select","",
"OI &amp; Reflect",((U12-AE12)-(Vendor!T11-AC12))/(U12-AE12),
"OI",(U12-(Vendor!T11-AC12))/(U12),
"Scanback",""),"")</f>
        <v/>
      </c>
      <c r="AG12" s="185" t="str">
        <f t="shared" si="0"/>
        <v/>
      </c>
      <c r="AH12" s="186" t="str">
        <f t="shared" si="1"/>
        <v/>
      </c>
    </row>
    <row r="13" spans="1:34" ht="22.5" customHeight="1" x14ac:dyDescent="0.25">
      <c r="B13" s="214" t="b">
        <v>1</v>
      </c>
      <c r="C13" s="42"/>
      <c r="D13" s="118" t="str">
        <f>IF(LEN(Vendor!E12)&lt;1,"",Vendor!E12)</f>
        <v/>
      </c>
      <c r="E13" s="119" t="str">
        <f>IF(LEN(Vendor!G12)&lt;1,"",Vendor!G12)</f>
        <v/>
      </c>
      <c r="F13" s="119" t="str">
        <f>IF(LEN(Vendor!J12)&lt;1,"",Vendor!J12)</f>
        <v/>
      </c>
      <c r="G13" s="119" t="str">
        <f>IF(LEN(Vendor!K12)&lt;1,"",Vendor!K12)</f>
        <v/>
      </c>
      <c r="H13" s="119" t="str">
        <f>IF(LEN(Vendor!H12)&lt;1,"",Vendor!H12)</f>
        <v/>
      </c>
      <c r="I13" s="120" t="str">
        <f>IF(LEN(Vendor!I12)&lt;1,"",Vendor!I12)</f>
        <v/>
      </c>
      <c r="J13" s="125" t="str">
        <f>IF(OR(B13=FALSE,LEN(Vendor!W12)&lt;1),"",Vendor!W12)</f>
        <v/>
      </c>
      <c r="K13" s="302"/>
      <c r="L13" s="53"/>
      <c r="M13" s="52"/>
      <c r="N13" s="52"/>
      <c r="O13" s="55"/>
      <c r="P13" s="136"/>
      <c r="Q13" s="51" t="s">
        <v>73</v>
      </c>
      <c r="R13" s="56"/>
      <c r="S13" s="51"/>
      <c r="T13" s="54"/>
      <c r="U13" s="282" t="str">
        <f>IF(LEN(Vendor!T12)&lt;1,"",IF(LEN(T13)&lt;1,Vendor!T12,Vendor!T12/(1-Merchandising!T13)))</f>
        <v/>
      </c>
      <c r="V13" s="270" t="str">
        <f>IF(LEN(Vendor!V12)&lt;1,"",Vendor!V12)</f>
        <v/>
      </c>
      <c r="W13" s="148"/>
      <c r="X13" s="196"/>
      <c r="Y13" s="149"/>
      <c r="Z13" s="148"/>
      <c r="AA13" s="196"/>
      <c r="AB13" s="149"/>
      <c r="AC13" s="182" t="str">
        <f>IF(LEN(Vendor!U12)&lt;1,"",Vendor!U12)</f>
        <v/>
      </c>
      <c r="AD13" s="51" t="s">
        <v>73</v>
      </c>
      <c r="AE13" s="192"/>
      <c r="AF13" s="186" t="str">
        <f>IFERROR(
_xlfn.SWITCH(AD13,
"Select","",
"OI &amp; Reflect",((U13-AE13)-(Vendor!T12-AC13))/(U13-AE13),
"OI",(U13-(Vendor!T12-AC13))/(U13),
"Scanback",""),"")</f>
        <v/>
      </c>
      <c r="AG13" s="185" t="str">
        <f t="shared" si="0"/>
        <v/>
      </c>
      <c r="AH13" s="186" t="str">
        <f t="shared" si="1"/>
        <v/>
      </c>
    </row>
    <row r="14" spans="1:34" ht="22.5" customHeight="1" x14ac:dyDescent="0.25">
      <c r="B14" s="214" t="b">
        <v>1</v>
      </c>
      <c r="C14" s="42"/>
      <c r="D14" s="118" t="str">
        <f>IF(LEN(Vendor!E13)&lt;1,"",Vendor!E13)</f>
        <v/>
      </c>
      <c r="E14" s="119" t="str">
        <f>IF(LEN(Vendor!G13)&lt;1,"",Vendor!G13)</f>
        <v/>
      </c>
      <c r="F14" s="119" t="str">
        <f>IF(LEN(Vendor!J13)&lt;1,"",Vendor!J13)</f>
        <v/>
      </c>
      <c r="G14" s="119" t="str">
        <f>IF(LEN(Vendor!K13)&lt;1,"",Vendor!K13)</f>
        <v/>
      </c>
      <c r="H14" s="119" t="str">
        <f>IF(LEN(Vendor!H13)&lt;1,"",Vendor!H13)</f>
        <v/>
      </c>
      <c r="I14" s="120" t="str">
        <f>IF(LEN(Vendor!I13)&lt;1,"",Vendor!I13)</f>
        <v/>
      </c>
      <c r="J14" s="125" t="str">
        <f>IF(OR(B14=FALSE,LEN(Vendor!W13)&lt;1),"",Vendor!W13)</f>
        <v/>
      </c>
      <c r="K14" s="302"/>
      <c r="L14" s="53"/>
      <c r="M14" s="52"/>
      <c r="N14" s="52"/>
      <c r="O14" s="55"/>
      <c r="P14" s="136"/>
      <c r="Q14" s="51" t="s">
        <v>73</v>
      </c>
      <c r="R14" s="56"/>
      <c r="S14" s="51"/>
      <c r="T14" s="54"/>
      <c r="U14" s="282" t="str">
        <f>IF(LEN(Vendor!T13)&lt;1,"",IF(LEN(T14)&lt;1,Vendor!T13,Vendor!T13/(1-Merchandising!T14)))</f>
        <v/>
      </c>
      <c r="V14" s="270" t="str">
        <f>IF(LEN(Vendor!V13)&lt;1,"",Vendor!V13)</f>
        <v/>
      </c>
      <c r="W14" s="148"/>
      <c r="X14" s="196"/>
      <c r="Y14" s="149"/>
      <c r="Z14" s="148"/>
      <c r="AA14" s="196"/>
      <c r="AB14" s="149"/>
      <c r="AC14" s="182" t="str">
        <f>IF(LEN(Vendor!U13)&lt;1,"",Vendor!U13)</f>
        <v/>
      </c>
      <c r="AD14" s="51" t="s">
        <v>73</v>
      </c>
      <c r="AE14" s="192"/>
      <c r="AF14" s="186" t="str">
        <f>IFERROR(
_xlfn.SWITCH(AD14,
"Select","",
"OI &amp; Reflect",((U14-AE14)-(Vendor!T13-AC14))/(U14-AE14),
"OI",(U14-(Vendor!T13-AC14))/(U14),
"Scanback",""),"")</f>
        <v/>
      </c>
      <c r="AG14" s="185" t="str">
        <f t="shared" si="0"/>
        <v/>
      </c>
      <c r="AH14" s="186" t="str">
        <f t="shared" si="1"/>
        <v/>
      </c>
    </row>
    <row r="15" spans="1:34" ht="22.5" customHeight="1" x14ac:dyDescent="0.25">
      <c r="B15" s="214" t="b">
        <v>1</v>
      </c>
      <c r="C15" s="42"/>
      <c r="D15" s="118" t="str">
        <f>IF(LEN(Vendor!E14)&lt;1,"",Vendor!E14)</f>
        <v/>
      </c>
      <c r="E15" s="119" t="str">
        <f>IF(LEN(Vendor!G14)&lt;1,"",Vendor!G14)</f>
        <v/>
      </c>
      <c r="F15" s="119" t="str">
        <f>IF(LEN(Vendor!J14)&lt;1,"",Vendor!J14)</f>
        <v/>
      </c>
      <c r="G15" s="119" t="str">
        <f>IF(LEN(Vendor!K14)&lt;1,"",Vendor!K14)</f>
        <v/>
      </c>
      <c r="H15" s="119" t="str">
        <f>IF(LEN(Vendor!H14)&lt;1,"",Vendor!H14)</f>
        <v/>
      </c>
      <c r="I15" s="120" t="str">
        <f>IF(LEN(Vendor!I14)&lt;1,"",Vendor!I14)</f>
        <v/>
      </c>
      <c r="J15" s="125" t="str">
        <f>IF(OR(B15=FALSE,LEN(Vendor!W14)&lt;1),"",Vendor!W14)</f>
        <v/>
      </c>
      <c r="K15" s="302"/>
      <c r="L15" s="53"/>
      <c r="M15" s="52"/>
      <c r="N15" s="52"/>
      <c r="O15" s="55"/>
      <c r="P15" s="136"/>
      <c r="Q15" s="51" t="s">
        <v>73</v>
      </c>
      <c r="R15" s="56"/>
      <c r="S15" s="51"/>
      <c r="T15" s="54"/>
      <c r="U15" s="282" t="str">
        <f>IF(LEN(Vendor!T14)&lt;1,"",IF(LEN(T15)&lt;1,Vendor!T14,Vendor!T14/(1-Merchandising!T15)))</f>
        <v/>
      </c>
      <c r="V15" s="270" t="str">
        <f>IF(LEN(Vendor!V14)&lt;1,"",Vendor!V14)</f>
        <v/>
      </c>
      <c r="W15" s="148"/>
      <c r="X15" s="196"/>
      <c r="Y15" s="149"/>
      <c r="Z15" s="148"/>
      <c r="AA15" s="196"/>
      <c r="AB15" s="149"/>
      <c r="AC15" s="182" t="str">
        <f>IF(LEN(Vendor!U14)&lt;1,"",Vendor!U14)</f>
        <v/>
      </c>
      <c r="AD15" s="51" t="s">
        <v>73</v>
      </c>
      <c r="AE15" s="192"/>
      <c r="AF15" s="186" t="str">
        <f>IFERROR(
_xlfn.SWITCH(AD15,
"Select","",
"OI &amp; Reflect",((U15-AE15)-(Vendor!T14-AC15))/(U15-AE15),
"OI",(U15-(Vendor!T14-AC15))/(U15),
"Scanback",""),"")</f>
        <v/>
      </c>
      <c r="AG15" s="185" t="str">
        <f t="shared" si="0"/>
        <v/>
      </c>
      <c r="AH15" s="186" t="str">
        <f t="shared" si="1"/>
        <v/>
      </c>
    </row>
    <row r="16" spans="1:34" ht="22.5" customHeight="1" x14ac:dyDescent="0.25">
      <c r="B16" s="214" t="b">
        <v>1</v>
      </c>
      <c r="C16" s="42"/>
      <c r="D16" s="118" t="str">
        <f>IF(LEN(Vendor!E15)&lt;1,"",Vendor!E15)</f>
        <v/>
      </c>
      <c r="E16" s="119" t="str">
        <f>IF(LEN(Vendor!G15)&lt;1,"",Vendor!G15)</f>
        <v/>
      </c>
      <c r="F16" s="119" t="str">
        <f>IF(LEN(Vendor!J15)&lt;1,"",Vendor!J15)</f>
        <v/>
      </c>
      <c r="G16" s="119" t="str">
        <f>IF(LEN(Vendor!K15)&lt;1,"",Vendor!K15)</f>
        <v/>
      </c>
      <c r="H16" s="119" t="str">
        <f>IF(LEN(Vendor!H15)&lt;1,"",Vendor!H15)</f>
        <v/>
      </c>
      <c r="I16" s="120" t="str">
        <f>IF(LEN(Vendor!I15)&lt;1,"",Vendor!I15)</f>
        <v/>
      </c>
      <c r="J16" s="125" t="str">
        <f>IF(OR(B16=FALSE,LEN(Vendor!W15)&lt;1),"",Vendor!W15)</f>
        <v/>
      </c>
      <c r="K16" s="302"/>
      <c r="L16" s="53"/>
      <c r="M16" s="52"/>
      <c r="N16" s="52"/>
      <c r="O16" s="55"/>
      <c r="P16" s="136"/>
      <c r="Q16" s="51" t="s">
        <v>73</v>
      </c>
      <c r="R16" s="56"/>
      <c r="S16" s="51"/>
      <c r="T16" s="54"/>
      <c r="U16" s="282" t="str">
        <f>IF(LEN(Vendor!T15)&lt;1,"",IF(LEN(T16)&lt;1,Vendor!T15,Vendor!T15/(1-Merchandising!T16)))</f>
        <v/>
      </c>
      <c r="V16" s="270" t="str">
        <f>IF(LEN(Vendor!V15)&lt;1,"",Vendor!V15)</f>
        <v/>
      </c>
      <c r="W16" s="148"/>
      <c r="X16" s="196"/>
      <c r="Y16" s="149"/>
      <c r="Z16" s="148"/>
      <c r="AA16" s="196"/>
      <c r="AB16" s="149"/>
      <c r="AC16" s="182" t="str">
        <f>IF(LEN(Vendor!U15)&lt;1,"",Vendor!U15)</f>
        <v/>
      </c>
      <c r="AD16" s="51" t="s">
        <v>73</v>
      </c>
      <c r="AE16" s="192"/>
      <c r="AF16" s="186" t="str">
        <f>IFERROR(
_xlfn.SWITCH(AD16,
"Select","",
"OI &amp; Reflect",((U16-AE16)-(Vendor!T15-AC16))/(U16-AE16),
"OI",(U16-(Vendor!T15-AC16))/(U16),
"Scanback",""),"")</f>
        <v/>
      </c>
      <c r="AG16" s="185" t="str">
        <f t="shared" si="0"/>
        <v/>
      </c>
      <c r="AH16" s="186" t="str">
        <f t="shared" si="1"/>
        <v/>
      </c>
    </row>
    <row r="17" spans="2:34" ht="22.5" customHeight="1" x14ac:dyDescent="0.25">
      <c r="B17" s="214" t="b">
        <v>1</v>
      </c>
      <c r="C17" s="42"/>
      <c r="D17" s="118" t="str">
        <f>IF(LEN(Vendor!E16)&lt;1,"",Vendor!E16)</f>
        <v/>
      </c>
      <c r="E17" s="119" t="str">
        <f>IF(LEN(Vendor!G16)&lt;1,"",Vendor!G16)</f>
        <v/>
      </c>
      <c r="F17" s="119" t="str">
        <f>IF(LEN(Vendor!J16)&lt;1,"",Vendor!J16)</f>
        <v/>
      </c>
      <c r="G17" s="119" t="str">
        <f>IF(LEN(Vendor!K16)&lt;1,"",Vendor!K16)</f>
        <v/>
      </c>
      <c r="H17" s="119" t="str">
        <f>IF(LEN(Vendor!H16)&lt;1,"",Vendor!H16)</f>
        <v/>
      </c>
      <c r="I17" s="120" t="str">
        <f>IF(LEN(Vendor!I16)&lt;1,"",Vendor!I16)</f>
        <v/>
      </c>
      <c r="J17" s="125" t="str">
        <f>IF(OR(B17=FALSE,LEN(Vendor!W16)&lt;1),"",Vendor!W16)</f>
        <v/>
      </c>
      <c r="K17" s="302"/>
      <c r="L17" s="53"/>
      <c r="M17" s="52"/>
      <c r="N17" s="52"/>
      <c r="O17" s="55"/>
      <c r="P17" s="136"/>
      <c r="Q17" s="51" t="s">
        <v>73</v>
      </c>
      <c r="R17" s="56"/>
      <c r="S17" s="51"/>
      <c r="T17" s="54"/>
      <c r="U17" s="282" t="str">
        <f>IF(LEN(Vendor!T16)&lt;1,"",IF(LEN(T17)&lt;1,Vendor!T16,Vendor!T16/(1-Merchandising!T17)))</f>
        <v/>
      </c>
      <c r="V17" s="270" t="str">
        <f>IF(LEN(Vendor!V16)&lt;1,"",Vendor!V16)</f>
        <v/>
      </c>
      <c r="W17" s="148"/>
      <c r="X17" s="196"/>
      <c r="Y17" s="149"/>
      <c r="Z17" s="148"/>
      <c r="AA17" s="196"/>
      <c r="AB17" s="149"/>
      <c r="AC17" s="182" t="str">
        <f>IF(LEN(Vendor!U16)&lt;1,"",Vendor!U16)</f>
        <v/>
      </c>
      <c r="AD17" s="51" t="s">
        <v>73</v>
      </c>
      <c r="AE17" s="192"/>
      <c r="AF17" s="186" t="str">
        <f>IFERROR(
_xlfn.SWITCH(AD17,
"Select","",
"OI &amp; Reflect",((U17-AE17)-(Vendor!T16-AC17))/(U17-AE17),
"OI",(U17-(Vendor!T16-AC17))/(U17),
"Scanback",""),"")</f>
        <v/>
      </c>
      <c r="AG17" s="185" t="str">
        <f t="shared" si="0"/>
        <v/>
      </c>
      <c r="AH17" s="186" t="str">
        <f t="shared" si="1"/>
        <v/>
      </c>
    </row>
    <row r="18" spans="2:34" ht="22.5" customHeight="1" x14ac:dyDescent="0.25">
      <c r="B18" s="214" t="b">
        <v>1</v>
      </c>
      <c r="C18" s="42"/>
      <c r="D18" s="118" t="str">
        <f>IF(LEN(Vendor!E17)&lt;1,"",Vendor!E17)</f>
        <v/>
      </c>
      <c r="E18" s="119" t="str">
        <f>IF(LEN(Vendor!G17)&lt;1,"",Vendor!G17)</f>
        <v/>
      </c>
      <c r="F18" s="119" t="str">
        <f>IF(LEN(Vendor!J17)&lt;1,"",Vendor!J17)</f>
        <v/>
      </c>
      <c r="G18" s="119" t="str">
        <f>IF(LEN(Vendor!K17)&lt;1,"",Vendor!K17)</f>
        <v/>
      </c>
      <c r="H18" s="119" t="str">
        <f>IF(LEN(Vendor!H17)&lt;1,"",Vendor!H17)</f>
        <v/>
      </c>
      <c r="I18" s="120" t="str">
        <f>IF(LEN(Vendor!I17)&lt;1,"",Vendor!I17)</f>
        <v/>
      </c>
      <c r="J18" s="125" t="str">
        <f>IF(OR(B18=FALSE,LEN(Vendor!W17)&lt;1),"",Vendor!W17)</f>
        <v/>
      </c>
      <c r="K18" s="302"/>
      <c r="L18" s="53"/>
      <c r="M18" s="52"/>
      <c r="N18" s="52"/>
      <c r="O18" s="55"/>
      <c r="P18" s="136"/>
      <c r="Q18" s="51" t="s">
        <v>73</v>
      </c>
      <c r="R18" s="56"/>
      <c r="S18" s="51"/>
      <c r="T18" s="54"/>
      <c r="U18" s="282" t="str">
        <f>IF(LEN(Vendor!T17)&lt;1,"",IF(LEN(T18)&lt;1,Vendor!T17,Vendor!T17/(1-Merchandising!T18)))</f>
        <v/>
      </c>
      <c r="V18" s="270" t="str">
        <f>IF(LEN(Vendor!V17)&lt;1,"",Vendor!V17)</f>
        <v/>
      </c>
      <c r="W18" s="148"/>
      <c r="X18" s="196"/>
      <c r="Y18" s="149"/>
      <c r="Z18" s="148"/>
      <c r="AA18" s="196"/>
      <c r="AB18" s="149"/>
      <c r="AC18" s="182" t="str">
        <f>IF(LEN(Vendor!U17)&lt;1,"",Vendor!U17)</f>
        <v/>
      </c>
      <c r="AD18" s="51" t="s">
        <v>73</v>
      </c>
      <c r="AE18" s="192"/>
      <c r="AF18" s="186" t="str">
        <f>IFERROR(
_xlfn.SWITCH(AD18,
"Select","",
"OI &amp; Reflect",((U18-AE18)-(Vendor!T17-AC18))/(U18-AE18),
"OI",(U18-(Vendor!T17-AC18))/(U18),
"Scanback",""),"")</f>
        <v/>
      </c>
      <c r="AG18" s="185" t="str">
        <f t="shared" si="0"/>
        <v/>
      </c>
      <c r="AH18" s="186" t="str">
        <f t="shared" si="1"/>
        <v/>
      </c>
    </row>
    <row r="19" spans="2:34" ht="22.5" customHeight="1" x14ac:dyDescent="0.25">
      <c r="B19" s="214" t="b">
        <v>1</v>
      </c>
      <c r="C19" s="42"/>
      <c r="D19" s="118" t="str">
        <f>IF(LEN(Vendor!E18)&lt;1,"",Vendor!E18)</f>
        <v/>
      </c>
      <c r="E19" s="119" t="str">
        <f>IF(LEN(Vendor!G18)&lt;1,"",Vendor!G18)</f>
        <v/>
      </c>
      <c r="F19" s="119" t="str">
        <f>IF(LEN(Vendor!J18)&lt;1,"",Vendor!J18)</f>
        <v/>
      </c>
      <c r="G19" s="119" t="str">
        <f>IF(LEN(Vendor!K18)&lt;1,"",Vendor!K18)</f>
        <v/>
      </c>
      <c r="H19" s="119" t="str">
        <f>IF(LEN(Vendor!H18)&lt;1,"",Vendor!H18)</f>
        <v/>
      </c>
      <c r="I19" s="120" t="str">
        <f>IF(LEN(Vendor!I18)&lt;1,"",Vendor!I18)</f>
        <v/>
      </c>
      <c r="J19" s="125" t="str">
        <f>IF(OR(B19=FALSE,LEN(Vendor!W18)&lt;1),"",Vendor!W18)</f>
        <v/>
      </c>
      <c r="K19" s="302"/>
      <c r="L19" s="53"/>
      <c r="M19" s="52"/>
      <c r="N19" s="52"/>
      <c r="O19" s="55"/>
      <c r="P19" s="136"/>
      <c r="Q19" s="51" t="s">
        <v>73</v>
      </c>
      <c r="R19" s="56"/>
      <c r="S19" s="51"/>
      <c r="T19" s="54"/>
      <c r="U19" s="282" t="str">
        <f>IF(LEN(Vendor!T18)&lt;1,"",IF(LEN(T19)&lt;1,Vendor!T18,Vendor!T18/(1-Merchandising!T19)))</f>
        <v/>
      </c>
      <c r="V19" s="270" t="str">
        <f>IF(LEN(Vendor!V18)&lt;1,"",Vendor!V18)</f>
        <v/>
      </c>
      <c r="W19" s="148"/>
      <c r="X19" s="196"/>
      <c r="Y19" s="149"/>
      <c r="Z19" s="148"/>
      <c r="AA19" s="196"/>
      <c r="AB19" s="149"/>
      <c r="AC19" s="182" t="str">
        <f>IF(LEN(Vendor!U18)&lt;1,"",Vendor!U18)</f>
        <v/>
      </c>
      <c r="AD19" s="51" t="s">
        <v>73</v>
      </c>
      <c r="AE19" s="192"/>
      <c r="AF19" s="186" t="str">
        <f>IFERROR(
_xlfn.SWITCH(AD19,
"Select","",
"OI &amp; Reflect",((U19-AE19)-(Vendor!T18-AC19))/(U19-AE19),
"OI",(U19-(Vendor!T18-AC19))/(U19),
"Scanback",""),"")</f>
        <v/>
      </c>
      <c r="AG19" s="185" t="str">
        <f t="shared" si="0"/>
        <v/>
      </c>
      <c r="AH19" s="186" t="str">
        <f t="shared" si="1"/>
        <v/>
      </c>
    </row>
    <row r="20" spans="2:34" ht="22.5" customHeight="1" x14ac:dyDescent="0.25">
      <c r="B20" s="214" t="b">
        <v>1</v>
      </c>
      <c r="C20" s="42"/>
      <c r="D20" s="118" t="str">
        <f>IF(LEN(Vendor!E19)&lt;1,"",Vendor!E19)</f>
        <v/>
      </c>
      <c r="E20" s="119" t="str">
        <f>IF(LEN(Vendor!G19)&lt;1,"",Vendor!G19)</f>
        <v/>
      </c>
      <c r="F20" s="119" t="str">
        <f>IF(LEN(Vendor!J19)&lt;1,"",Vendor!J19)</f>
        <v/>
      </c>
      <c r="G20" s="119" t="str">
        <f>IF(LEN(Vendor!K19)&lt;1,"",Vendor!K19)</f>
        <v/>
      </c>
      <c r="H20" s="119" t="str">
        <f>IF(LEN(Vendor!H19)&lt;1,"",Vendor!H19)</f>
        <v/>
      </c>
      <c r="I20" s="120" t="str">
        <f>IF(LEN(Vendor!I19)&lt;1,"",Vendor!I19)</f>
        <v/>
      </c>
      <c r="J20" s="125" t="str">
        <f>IF(OR(B20=FALSE,LEN(Vendor!W19)&lt;1),"",Vendor!W19)</f>
        <v/>
      </c>
      <c r="K20" s="302"/>
      <c r="L20" s="53"/>
      <c r="M20" s="52"/>
      <c r="N20" s="52"/>
      <c r="O20" s="55"/>
      <c r="P20" s="136"/>
      <c r="Q20" s="51" t="s">
        <v>73</v>
      </c>
      <c r="R20" s="56"/>
      <c r="S20" s="51"/>
      <c r="T20" s="54"/>
      <c r="U20" s="282" t="str">
        <f>IF(LEN(Vendor!T19)&lt;1,"",IF(LEN(T20)&lt;1,Vendor!T19,Vendor!T19/(1-Merchandising!T20)))</f>
        <v/>
      </c>
      <c r="V20" s="270" t="str">
        <f>IF(LEN(Vendor!V19)&lt;1,"",Vendor!V19)</f>
        <v/>
      </c>
      <c r="W20" s="148"/>
      <c r="X20" s="196"/>
      <c r="Y20" s="149"/>
      <c r="Z20" s="148"/>
      <c r="AA20" s="196"/>
      <c r="AB20" s="149"/>
      <c r="AC20" s="182" t="str">
        <f>IF(LEN(Vendor!U19)&lt;1,"",Vendor!U19)</f>
        <v/>
      </c>
      <c r="AD20" s="51" t="s">
        <v>73</v>
      </c>
      <c r="AE20" s="192"/>
      <c r="AF20" s="186" t="str">
        <f>IFERROR(
_xlfn.SWITCH(AD20,
"Select","",
"OI &amp; Reflect",((U20-AE20)-(Vendor!T19-AC20))/(U20-AE20),
"OI",(U20-(Vendor!T19-AC20))/(U20),
"Scanback",""),"")</f>
        <v/>
      </c>
      <c r="AG20" s="185" t="str">
        <f t="shared" si="0"/>
        <v/>
      </c>
      <c r="AH20" s="186" t="str">
        <f t="shared" si="1"/>
        <v/>
      </c>
    </row>
    <row r="21" spans="2:34" ht="22.5" customHeight="1" x14ac:dyDescent="0.25">
      <c r="B21" s="214" t="b">
        <v>1</v>
      </c>
      <c r="C21" s="42"/>
      <c r="D21" s="118" t="str">
        <f>IF(LEN(Vendor!E20)&lt;1,"",Vendor!E20)</f>
        <v/>
      </c>
      <c r="E21" s="119" t="str">
        <f>IF(LEN(Vendor!G20)&lt;1,"",Vendor!G20)</f>
        <v/>
      </c>
      <c r="F21" s="119" t="str">
        <f>IF(LEN(Vendor!J20)&lt;1,"",Vendor!J20)</f>
        <v/>
      </c>
      <c r="G21" s="119" t="str">
        <f>IF(LEN(Vendor!K20)&lt;1,"",Vendor!K20)</f>
        <v/>
      </c>
      <c r="H21" s="119" t="str">
        <f>IF(LEN(Vendor!H20)&lt;1,"",Vendor!H20)</f>
        <v/>
      </c>
      <c r="I21" s="120" t="str">
        <f>IF(LEN(Vendor!I20)&lt;1,"",Vendor!I20)</f>
        <v/>
      </c>
      <c r="J21" s="125" t="str">
        <f>IF(OR(B21=FALSE,LEN(Vendor!W20)&lt;1),"",Vendor!W20)</f>
        <v/>
      </c>
      <c r="K21" s="302"/>
      <c r="L21" s="53"/>
      <c r="M21" s="52"/>
      <c r="N21" s="52"/>
      <c r="O21" s="55"/>
      <c r="P21" s="136"/>
      <c r="Q21" s="51" t="s">
        <v>73</v>
      </c>
      <c r="R21" s="56"/>
      <c r="S21" s="51"/>
      <c r="T21" s="54"/>
      <c r="U21" s="282" t="str">
        <f>IF(LEN(Vendor!T20)&lt;1,"",IF(LEN(T21)&lt;1,Vendor!T20,Vendor!T20/(1-Merchandising!T21)))</f>
        <v/>
      </c>
      <c r="V21" s="270" t="str">
        <f>IF(LEN(Vendor!V20)&lt;1,"",Vendor!V20)</f>
        <v/>
      </c>
      <c r="W21" s="148"/>
      <c r="X21" s="196"/>
      <c r="Y21" s="149"/>
      <c r="Z21" s="148"/>
      <c r="AA21" s="196"/>
      <c r="AB21" s="149"/>
      <c r="AC21" s="182" t="str">
        <f>IF(LEN(Vendor!U20)&lt;1,"",Vendor!U20)</f>
        <v/>
      </c>
      <c r="AD21" s="51" t="s">
        <v>73</v>
      </c>
      <c r="AE21" s="192"/>
      <c r="AF21" s="186" t="str">
        <f>IFERROR(
_xlfn.SWITCH(AD21,
"Select","",
"OI &amp; Reflect",((U21-AE21)-(Vendor!T20-AC21))/(U21-AE21),
"OI",(U21-(Vendor!T20-AC21))/(U21),
"Scanback",""),"")</f>
        <v/>
      </c>
      <c r="AG21" s="185" t="str">
        <f t="shared" si="0"/>
        <v/>
      </c>
      <c r="AH21" s="186" t="str">
        <f t="shared" si="1"/>
        <v/>
      </c>
    </row>
    <row r="22" spans="2:34" ht="22.5" customHeight="1" x14ac:dyDescent="0.25">
      <c r="B22" s="214" t="b">
        <v>1</v>
      </c>
      <c r="C22" s="42"/>
      <c r="D22" s="118" t="str">
        <f>IF(LEN(Vendor!E21)&lt;1,"",Vendor!E21)</f>
        <v/>
      </c>
      <c r="E22" s="119" t="str">
        <f>IF(LEN(Vendor!G21)&lt;1,"",Vendor!G21)</f>
        <v/>
      </c>
      <c r="F22" s="119" t="str">
        <f>IF(LEN(Vendor!J21)&lt;1,"",Vendor!J21)</f>
        <v/>
      </c>
      <c r="G22" s="119" t="str">
        <f>IF(LEN(Vendor!K21)&lt;1,"",Vendor!K21)</f>
        <v/>
      </c>
      <c r="H22" s="119" t="str">
        <f>IF(LEN(Vendor!H21)&lt;1,"",Vendor!H21)</f>
        <v/>
      </c>
      <c r="I22" s="120" t="str">
        <f>IF(LEN(Vendor!I21)&lt;1,"",Vendor!I21)</f>
        <v/>
      </c>
      <c r="J22" s="125" t="str">
        <f>IF(OR(B22=FALSE,LEN(Vendor!W21)&lt;1),"",Vendor!W21)</f>
        <v/>
      </c>
      <c r="K22" s="302"/>
      <c r="L22" s="53"/>
      <c r="M22" s="52"/>
      <c r="N22" s="52"/>
      <c r="O22" s="55"/>
      <c r="P22" s="136"/>
      <c r="Q22" s="51" t="s">
        <v>73</v>
      </c>
      <c r="R22" s="56"/>
      <c r="S22" s="51"/>
      <c r="T22" s="54"/>
      <c r="U22" s="282" t="str">
        <f>IF(LEN(Vendor!T21)&lt;1,"",IF(LEN(T22)&lt;1,Vendor!T21,Vendor!T21/(1-Merchandising!T22)))</f>
        <v/>
      </c>
      <c r="V22" s="270" t="str">
        <f>IF(LEN(Vendor!V21)&lt;1,"",Vendor!V21)</f>
        <v/>
      </c>
      <c r="W22" s="148"/>
      <c r="X22" s="196"/>
      <c r="Y22" s="149"/>
      <c r="Z22" s="148"/>
      <c r="AA22" s="196"/>
      <c r="AB22" s="149"/>
      <c r="AC22" s="182" t="str">
        <f>IF(LEN(Vendor!U21)&lt;1,"",Vendor!U21)</f>
        <v/>
      </c>
      <c r="AD22" s="51" t="s">
        <v>73</v>
      </c>
      <c r="AE22" s="192"/>
      <c r="AF22" s="186" t="str">
        <f>IFERROR(
_xlfn.SWITCH(AD22,
"Select","",
"OI &amp; Reflect",((U22-AE22)-(Vendor!T21-AC22))/(U22-AE22),
"OI",(U22-(Vendor!T21-AC22))/(U22),
"Scanback",""),"")</f>
        <v/>
      </c>
      <c r="AG22" s="185" t="str">
        <f t="shared" si="0"/>
        <v/>
      </c>
      <c r="AH22" s="186" t="str">
        <f t="shared" si="1"/>
        <v/>
      </c>
    </row>
    <row r="23" spans="2:34" ht="22.5" customHeight="1" x14ac:dyDescent="0.25">
      <c r="B23" s="214" t="b">
        <v>1</v>
      </c>
      <c r="C23" s="42"/>
      <c r="D23" s="118" t="str">
        <f>IF(LEN(Vendor!E22)&lt;1,"",Vendor!E22)</f>
        <v/>
      </c>
      <c r="E23" s="119" t="str">
        <f>IF(LEN(Vendor!G22)&lt;1,"",Vendor!G22)</f>
        <v/>
      </c>
      <c r="F23" s="119" t="str">
        <f>IF(LEN(Vendor!J22)&lt;1,"",Vendor!J22)</f>
        <v/>
      </c>
      <c r="G23" s="119" t="str">
        <f>IF(LEN(Vendor!K22)&lt;1,"",Vendor!K22)</f>
        <v/>
      </c>
      <c r="H23" s="119" t="str">
        <f>IF(LEN(Vendor!H22)&lt;1,"",Vendor!H22)</f>
        <v/>
      </c>
      <c r="I23" s="120" t="str">
        <f>IF(LEN(Vendor!I22)&lt;1,"",Vendor!I22)</f>
        <v/>
      </c>
      <c r="J23" s="125" t="str">
        <f>IF(OR(B23=FALSE,LEN(Vendor!W22)&lt;1),"",Vendor!W22)</f>
        <v/>
      </c>
      <c r="K23" s="302"/>
      <c r="L23" s="53"/>
      <c r="M23" s="52"/>
      <c r="N23" s="52"/>
      <c r="O23" s="55"/>
      <c r="P23" s="136"/>
      <c r="Q23" s="51" t="s">
        <v>73</v>
      </c>
      <c r="R23" s="56"/>
      <c r="S23" s="51"/>
      <c r="T23" s="54"/>
      <c r="U23" s="282" t="str">
        <f>IF(LEN(Vendor!T22)&lt;1,"",IF(LEN(T23)&lt;1,Vendor!T22,Vendor!T22/(1-Merchandising!T23)))</f>
        <v/>
      </c>
      <c r="V23" s="270" t="str">
        <f>IF(LEN(Vendor!V22)&lt;1,"",Vendor!V22)</f>
        <v/>
      </c>
      <c r="W23" s="148"/>
      <c r="X23" s="196"/>
      <c r="Y23" s="149"/>
      <c r="Z23" s="148"/>
      <c r="AA23" s="196"/>
      <c r="AB23" s="149"/>
      <c r="AC23" s="182" t="str">
        <f>IF(LEN(Vendor!U22)&lt;1,"",Vendor!U22)</f>
        <v/>
      </c>
      <c r="AD23" s="51" t="s">
        <v>73</v>
      </c>
      <c r="AE23" s="192"/>
      <c r="AF23" s="186" t="str">
        <f>IFERROR(
_xlfn.SWITCH(AD23,
"Select","",
"OI &amp; Reflect",((U23-AE23)-(Vendor!T22-AC23))/(U23-AE23),
"OI",(U23-(Vendor!T22-AC23))/(U23),
"Scanback",""),"")</f>
        <v/>
      </c>
      <c r="AG23" s="185" t="str">
        <f t="shared" si="0"/>
        <v/>
      </c>
      <c r="AH23" s="186" t="str">
        <f t="shared" si="1"/>
        <v/>
      </c>
    </row>
    <row r="24" spans="2:34" ht="22.5" customHeight="1" x14ac:dyDescent="0.25">
      <c r="B24" s="214" t="b">
        <v>1</v>
      </c>
      <c r="C24" s="42"/>
      <c r="D24" s="118" t="str">
        <f>IF(LEN(Vendor!E23)&lt;1,"",Vendor!E23)</f>
        <v/>
      </c>
      <c r="E24" s="119" t="str">
        <f>IF(LEN(Vendor!G23)&lt;1,"",Vendor!G23)</f>
        <v/>
      </c>
      <c r="F24" s="119" t="str">
        <f>IF(LEN(Vendor!J23)&lt;1,"",Vendor!J23)</f>
        <v/>
      </c>
      <c r="G24" s="119" t="str">
        <f>IF(LEN(Vendor!K23)&lt;1,"",Vendor!K23)</f>
        <v/>
      </c>
      <c r="H24" s="119" t="str">
        <f>IF(LEN(Vendor!H23)&lt;1,"",Vendor!H23)</f>
        <v/>
      </c>
      <c r="I24" s="120" t="str">
        <f>IF(LEN(Vendor!I23)&lt;1,"",Vendor!I23)</f>
        <v/>
      </c>
      <c r="J24" s="125" t="str">
        <f>IF(OR(B24=FALSE,LEN(Vendor!W23)&lt;1),"",Vendor!W23)</f>
        <v/>
      </c>
      <c r="K24" s="302"/>
      <c r="L24" s="53"/>
      <c r="M24" s="52"/>
      <c r="N24" s="52"/>
      <c r="O24" s="55"/>
      <c r="P24" s="136"/>
      <c r="Q24" s="51" t="s">
        <v>73</v>
      </c>
      <c r="R24" s="56"/>
      <c r="S24" s="51"/>
      <c r="T24" s="54"/>
      <c r="U24" s="282" t="str">
        <f>IF(LEN(Vendor!T23)&lt;1,"",IF(LEN(T24)&lt;1,Vendor!T23,Vendor!T23/(1-Merchandising!T24)))</f>
        <v/>
      </c>
      <c r="V24" s="270" t="str">
        <f>IF(LEN(Vendor!V23)&lt;1,"",Vendor!V23)</f>
        <v/>
      </c>
      <c r="W24" s="148"/>
      <c r="X24" s="196"/>
      <c r="Y24" s="149"/>
      <c r="Z24" s="148"/>
      <c r="AA24" s="196"/>
      <c r="AB24" s="149"/>
      <c r="AC24" s="182" t="str">
        <f>IF(LEN(Vendor!U23)&lt;1,"",Vendor!U23)</f>
        <v/>
      </c>
      <c r="AD24" s="51" t="s">
        <v>73</v>
      </c>
      <c r="AE24" s="192"/>
      <c r="AF24" s="186" t="str">
        <f>IFERROR(
_xlfn.SWITCH(AD24,
"Select","",
"OI &amp; Reflect",((U24-AE24)-(Vendor!T23-AC24))/(U24-AE24),
"OI",(U24-(Vendor!T23-AC24))/(U24),
"Scanback",""),"")</f>
        <v/>
      </c>
      <c r="AG24" s="185" t="str">
        <f t="shared" si="0"/>
        <v/>
      </c>
      <c r="AH24" s="186" t="str">
        <f t="shared" si="1"/>
        <v/>
      </c>
    </row>
    <row r="25" spans="2:34" ht="22.5" customHeight="1" x14ac:dyDescent="0.25">
      <c r="B25" s="214" t="b">
        <v>1</v>
      </c>
      <c r="C25" s="42"/>
      <c r="D25" s="118" t="str">
        <f>IF(LEN(Vendor!E24)&lt;1,"",Vendor!E24)</f>
        <v/>
      </c>
      <c r="E25" s="119" t="str">
        <f>IF(LEN(Vendor!G24)&lt;1,"",Vendor!G24)</f>
        <v/>
      </c>
      <c r="F25" s="119" t="str">
        <f>IF(LEN(Vendor!J24)&lt;1,"",Vendor!J24)</f>
        <v/>
      </c>
      <c r="G25" s="119" t="str">
        <f>IF(LEN(Vendor!K24)&lt;1,"",Vendor!K24)</f>
        <v/>
      </c>
      <c r="H25" s="119" t="str">
        <f>IF(LEN(Vendor!H24)&lt;1,"",Vendor!H24)</f>
        <v/>
      </c>
      <c r="I25" s="120" t="str">
        <f>IF(LEN(Vendor!I24)&lt;1,"",Vendor!I24)</f>
        <v/>
      </c>
      <c r="J25" s="125" t="str">
        <f>IF(OR(B25=FALSE,LEN(Vendor!W24)&lt;1),"",Vendor!W24)</f>
        <v/>
      </c>
      <c r="K25" s="302"/>
      <c r="L25" s="53"/>
      <c r="M25" s="52"/>
      <c r="N25" s="52"/>
      <c r="O25" s="55"/>
      <c r="P25" s="136"/>
      <c r="Q25" s="51" t="s">
        <v>73</v>
      </c>
      <c r="R25" s="56"/>
      <c r="S25" s="51"/>
      <c r="T25" s="54"/>
      <c r="U25" s="282" t="str">
        <f>IF(LEN(Vendor!T24)&lt;1,"",IF(LEN(T25)&lt;1,Vendor!T24,Vendor!T24/(1-Merchandising!T25)))</f>
        <v/>
      </c>
      <c r="V25" s="270" t="str">
        <f>IF(LEN(Vendor!V24)&lt;1,"",Vendor!V24)</f>
        <v/>
      </c>
      <c r="W25" s="148"/>
      <c r="X25" s="196"/>
      <c r="Y25" s="149"/>
      <c r="Z25" s="148"/>
      <c r="AA25" s="196"/>
      <c r="AB25" s="149"/>
      <c r="AC25" s="182" t="str">
        <f>IF(LEN(Vendor!U24)&lt;1,"",Vendor!U24)</f>
        <v/>
      </c>
      <c r="AD25" s="51" t="s">
        <v>73</v>
      </c>
      <c r="AE25" s="192"/>
      <c r="AF25" s="186" t="str">
        <f>IFERROR(
_xlfn.SWITCH(AD25,
"Select","",
"OI &amp; Reflect",((U25-AE25)-(Vendor!T24-AC25))/(U25-AE25),
"OI",(U25-(Vendor!T24-AC25))/(U25),
"Scanback",""),"")</f>
        <v/>
      </c>
      <c r="AG25" s="185" t="str">
        <f t="shared" si="0"/>
        <v/>
      </c>
      <c r="AH25" s="186" t="str">
        <f t="shared" si="1"/>
        <v/>
      </c>
    </row>
    <row r="26" spans="2:34" ht="22.5" customHeight="1" x14ac:dyDescent="0.25">
      <c r="B26" s="214" t="b">
        <v>1</v>
      </c>
      <c r="C26" s="42"/>
      <c r="D26" s="118" t="str">
        <f>IF(LEN(Vendor!E25)&lt;1,"",Vendor!E25)</f>
        <v/>
      </c>
      <c r="E26" s="119" t="str">
        <f>IF(LEN(Vendor!G25)&lt;1,"",Vendor!G25)</f>
        <v/>
      </c>
      <c r="F26" s="119" t="str">
        <f>IF(LEN(Vendor!J25)&lt;1,"",Vendor!J25)</f>
        <v/>
      </c>
      <c r="G26" s="119" t="str">
        <f>IF(LEN(Vendor!K25)&lt;1,"",Vendor!K25)</f>
        <v/>
      </c>
      <c r="H26" s="119" t="str">
        <f>IF(LEN(Vendor!H25)&lt;1,"",Vendor!H25)</f>
        <v/>
      </c>
      <c r="I26" s="120" t="str">
        <f>IF(LEN(Vendor!I25)&lt;1,"",Vendor!I25)</f>
        <v/>
      </c>
      <c r="J26" s="125" t="str">
        <f>IF(OR(B26=FALSE,LEN(Vendor!W25)&lt;1),"",Vendor!W25)</f>
        <v/>
      </c>
      <c r="K26" s="302"/>
      <c r="L26" s="53"/>
      <c r="M26" s="52"/>
      <c r="N26" s="52"/>
      <c r="O26" s="55"/>
      <c r="P26" s="136"/>
      <c r="Q26" s="51" t="s">
        <v>73</v>
      </c>
      <c r="R26" s="56"/>
      <c r="S26" s="51"/>
      <c r="T26" s="54"/>
      <c r="U26" s="282" t="str">
        <f>IF(LEN(Vendor!T25)&lt;1,"",IF(LEN(T26)&lt;1,Vendor!T25,Vendor!T25/(1-Merchandising!T26)))</f>
        <v/>
      </c>
      <c r="V26" s="270" t="str">
        <f>IF(LEN(Vendor!V25)&lt;1,"",Vendor!V25)</f>
        <v/>
      </c>
      <c r="W26" s="148"/>
      <c r="X26" s="196"/>
      <c r="Y26" s="149"/>
      <c r="Z26" s="148"/>
      <c r="AA26" s="196"/>
      <c r="AB26" s="149"/>
      <c r="AC26" s="182" t="str">
        <f>IF(LEN(Vendor!U25)&lt;1,"",Vendor!U25)</f>
        <v/>
      </c>
      <c r="AD26" s="51" t="s">
        <v>73</v>
      </c>
      <c r="AE26" s="192"/>
      <c r="AF26" s="186" t="str">
        <f>IFERROR(
_xlfn.SWITCH(AD26,
"Select","",
"OI &amp; Reflect",((U26-AE26)-(Vendor!T25-AC26))/(U26-AE26),
"OI",(U26-(Vendor!T25-AC26))/(U26),
"Scanback",""),"")</f>
        <v/>
      </c>
      <c r="AG26" s="185" t="str">
        <f t="shared" si="0"/>
        <v/>
      </c>
      <c r="AH26" s="186" t="str">
        <f t="shared" si="1"/>
        <v/>
      </c>
    </row>
    <row r="27" spans="2:34" ht="22.5" customHeight="1" x14ac:dyDescent="0.25">
      <c r="B27" s="214" t="b">
        <v>1</v>
      </c>
      <c r="C27" s="42"/>
      <c r="D27" s="118" t="str">
        <f>IF(LEN(Vendor!E26)&lt;1,"",Vendor!E26)</f>
        <v/>
      </c>
      <c r="E27" s="119" t="str">
        <f>IF(LEN(Vendor!G26)&lt;1,"",Vendor!G26)</f>
        <v/>
      </c>
      <c r="F27" s="119" t="str">
        <f>IF(LEN(Vendor!J26)&lt;1,"",Vendor!J26)</f>
        <v/>
      </c>
      <c r="G27" s="119" t="str">
        <f>IF(LEN(Vendor!K26)&lt;1,"",Vendor!K26)</f>
        <v/>
      </c>
      <c r="H27" s="119" t="str">
        <f>IF(LEN(Vendor!H26)&lt;1,"",Vendor!H26)</f>
        <v/>
      </c>
      <c r="I27" s="120" t="str">
        <f>IF(LEN(Vendor!I26)&lt;1,"",Vendor!I26)</f>
        <v/>
      </c>
      <c r="J27" s="125" t="str">
        <f>IF(OR(B27=FALSE,LEN(Vendor!W26)&lt;1),"",Vendor!W26)</f>
        <v/>
      </c>
      <c r="K27" s="302"/>
      <c r="L27" s="53"/>
      <c r="M27" s="52"/>
      <c r="N27" s="52"/>
      <c r="O27" s="55"/>
      <c r="P27" s="136"/>
      <c r="Q27" s="51" t="s">
        <v>73</v>
      </c>
      <c r="R27" s="56"/>
      <c r="S27" s="51"/>
      <c r="T27" s="54"/>
      <c r="U27" s="282" t="str">
        <f>IF(LEN(Vendor!T26)&lt;1,"",IF(LEN(T27)&lt;1,Vendor!T26,Vendor!T26/(1-Merchandising!T27)))</f>
        <v/>
      </c>
      <c r="V27" s="270" t="str">
        <f>IF(LEN(Vendor!V26)&lt;1,"",Vendor!V26)</f>
        <v/>
      </c>
      <c r="W27" s="148"/>
      <c r="X27" s="196"/>
      <c r="Y27" s="149"/>
      <c r="Z27" s="148"/>
      <c r="AA27" s="196"/>
      <c r="AB27" s="149"/>
      <c r="AC27" s="182" t="str">
        <f>IF(LEN(Vendor!U26)&lt;1,"",Vendor!U26)</f>
        <v/>
      </c>
      <c r="AD27" s="51" t="s">
        <v>73</v>
      </c>
      <c r="AE27" s="192"/>
      <c r="AF27" s="186" t="str">
        <f>IFERROR(
_xlfn.SWITCH(AD27,
"Select","",
"OI &amp; Reflect",((U27-AE27)-(Vendor!T26-AC27))/(U27-AE27),
"OI",(U27-(Vendor!T26-AC27))/(U27),
"Scanback",""),"")</f>
        <v/>
      </c>
      <c r="AG27" s="185" t="str">
        <f t="shared" si="0"/>
        <v/>
      </c>
      <c r="AH27" s="186" t="str">
        <f t="shared" si="1"/>
        <v/>
      </c>
    </row>
    <row r="28" spans="2:34" ht="22.5" customHeight="1" x14ac:dyDescent="0.25">
      <c r="B28" s="214" t="b">
        <v>1</v>
      </c>
      <c r="C28" s="42"/>
      <c r="D28" s="118" t="str">
        <f>IF(LEN(Vendor!E27)&lt;1,"",Vendor!E27)</f>
        <v/>
      </c>
      <c r="E28" s="119" t="str">
        <f>IF(LEN(Vendor!G27)&lt;1,"",Vendor!G27)</f>
        <v/>
      </c>
      <c r="F28" s="119" t="str">
        <f>IF(LEN(Vendor!J27)&lt;1,"",Vendor!J27)</f>
        <v/>
      </c>
      <c r="G28" s="119" t="str">
        <f>IF(LEN(Vendor!K27)&lt;1,"",Vendor!K27)</f>
        <v/>
      </c>
      <c r="H28" s="119" t="str">
        <f>IF(LEN(Vendor!H27)&lt;1,"",Vendor!H27)</f>
        <v/>
      </c>
      <c r="I28" s="120" t="str">
        <f>IF(LEN(Vendor!I27)&lt;1,"",Vendor!I27)</f>
        <v/>
      </c>
      <c r="J28" s="125" t="str">
        <f>IF(OR(B28=FALSE,LEN(Vendor!W27)&lt;1),"",Vendor!W27)</f>
        <v/>
      </c>
      <c r="K28" s="302"/>
      <c r="L28" s="53"/>
      <c r="M28" s="52"/>
      <c r="N28" s="52"/>
      <c r="O28" s="55"/>
      <c r="P28" s="136"/>
      <c r="Q28" s="51" t="s">
        <v>73</v>
      </c>
      <c r="R28" s="56"/>
      <c r="S28" s="51"/>
      <c r="T28" s="54"/>
      <c r="U28" s="282" t="str">
        <f>IF(LEN(Vendor!T27)&lt;1,"",IF(LEN(T28)&lt;1,Vendor!T27,Vendor!T27/(1-Merchandising!T28)))</f>
        <v/>
      </c>
      <c r="V28" s="270" t="str">
        <f>IF(LEN(Vendor!V27)&lt;1,"",Vendor!V27)</f>
        <v/>
      </c>
      <c r="W28" s="148"/>
      <c r="X28" s="196"/>
      <c r="Y28" s="149"/>
      <c r="Z28" s="148"/>
      <c r="AA28" s="196"/>
      <c r="AB28" s="149"/>
      <c r="AC28" s="182" t="str">
        <f>IF(LEN(Vendor!U27)&lt;1,"",Vendor!U27)</f>
        <v/>
      </c>
      <c r="AD28" s="51" t="s">
        <v>73</v>
      </c>
      <c r="AE28" s="192"/>
      <c r="AF28" s="186" t="str">
        <f>IFERROR(
_xlfn.SWITCH(AD28,
"Select","",
"OI &amp; Reflect",((U28-AE28)-(Vendor!T27-AC28))/(U28-AE28),
"OI",(U28-(Vendor!T27-AC28))/(U28),
"Scanback",""),"")</f>
        <v/>
      </c>
      <c r="AG28" s="185" t="str">
        <f t="shared" si="0"/>
        <v/>
      </c>
      <c r="AH28" s="186" t="str">
        <f t="shared" si="1"/>
        <v/>
      </c>
    </row>
    <row r="29" spans="2:34" ht="22.5" customHeight="1" x14ac:dyDescent="0.25">
      <c r="B29" s="214" t="b">
        <v>1</v>
      </c>
      <c r="C29" s="42"/>
      <c r="D29" s="118" t="str">
        <f>IF(LEN(Vendor!E28)&lt;1,"",Vendor!E28)</f>
        <v/>
      </c>
      <c r="E29" s="119" t="str">
        <f>IF(LEN(Vendor!G28)&lt;1,"",Vendor!G28)</f>
        <v/>
      </c>
      <c r="F29" s="119" t="str">
        <f>IF(LEN(Vendor!J28)&lt;1,"",Vendor!J28)</f>
        <v/>
      </c>
      <c r="G29" s="119" t="str">
        <f>IF(LEN(Vendor!K28)&lt;1,"",Vendor!K28)</f>
        <v/>
      </c>
      <c r="H29" s="119" t="str">
        <f>IF(LEN(Vendor!H28)&lt;1,"",Vendor!H28)</f>
        <v/>
      </c>
      <c r="I29" s="120" t="str">
        <f>IF(LEN(Vendor!I28)&lt;1,"",Vendor!I28)</f>
        <v/>
      </c>
      <c r="J29" s="125" t="str">
        <f>IF(OR(B29=FALSE,LEN(Vendor!W28)&lt;1),"",Vendor!W28)</f>
        <v/>
      </c>
      <c r="K29" s="302"/>
      <c r="L29" s="53"/>
      <c r="M29" s="52"/>
      <c r="N29" s="52"/>
      <c r="O29" s="55"/>
      <c r="P29" s="136"/>
      <c r="Q29" s="51" t="s">
        <v>73</v>
      </c>
      <c r="R29" s="56"/>
      <c r="S29" s="51"/>
      <c r="T29" s="54"/>
      <c r="U29" s="282" t="str">
        <f>IF(LEN(Vendor!T28)&lt;1,"",IF(LEN(T29)&lt;1,Vendor!T28,Vendor!T28/(1-Merchandising!T29)))</f>
        <v/>
      </c>
      <c r="V29" s="270" t="str">
        <f>IF(LEN(Vendor!V28)&lt;1,"",Vendor!V28)</f>
        <v/>
      </c>
      <c r="W29" s="148"/>
      <c r="X29" s="196"/>
      <c r="Y29" s="149"/>
      <c r="Z29" s="148"/>
      <c r="AA29" s="196"/>
      <c r="AB29" s="149"/>
      <c r="AC29" s="182" t="str">
        <f>IF(LEN(Vendor!U28)&lt;1,"",Vendor!U28)</f>
        <v/>
      </c>
      <c r="AD29" s="51" t="s">
        <v>73</v>
      </c>
      <c r="AE29" s="192"/>
      <c r="AF29" s="186" t="str">
        <f>IFERROR(
_xlfn.SWITCH(AD29,
"Select","",
"OI &amp; Reflect",((U29-AE29)-(Vendor!T28-AC29))/(U29-AE29),
"OI",(U29-(Vendor!T28-AC29))/(U29),
"Scanback",""),"")</f>
        <v/>
      </c>
      <c r="AG29" s="185" t="str">
        <f t="shared" si="0"/>
        <v/>
      </c>
      <c r="AH29" s="186" t="str">
        <f t="shared" si="1"/>
        <v/>
      </c>
    </row>
    <row r="30" spans="2:34" ht="22.5" customHeight="1" x14ac:dyDescent="0.25">
      <c r="B30" s="214" t="b">
        <v>1</v>
      </c>
      <c r="C30" s="42"/>
      <c r="D30" s="118" t="str">
        <f>IF(LEN(Vendor!E29)&lt;1,"",Vendor!E29)</f>
        <v/>
      </c>
      <c r="E30" s="119" t="str">
        <f>IF(LEN(Vendor!G29)&lt;1,"",Vendor!G29)</f>
        <v/>
      </c>
      <c r="F30" s="119" t="str">
        <f>IF(LEN(Vendor!J29)&lt;1,"",Vendor!J29)</f>
        <v/>
      </c>
      <c r="G30" s="119" t="str">
        <f>IF(LEN(Vendor!K29)&lt;1,"",Vendor!K29)</f>
        <v/>
      </c>
      <c r="H30" s="119" t="str">
        <f>IF(LEN(Vendor!H29)&lt;1,"",Vendor!H29)</f>
        <v/>
      </c>
      <c r="I30" s="120" t="str">
        <f>IF(LEN(Vendor!I29)&lt;1,"",Vendor!I29)</f>
        <v/>
      </c>
      <c r="J30" s="125" t="str">
        <f>IF(OR(B30=FALSE,LEN(Vendor!W29)&lt;1),"",Vendor!W29)</f>
        <v/>
      </c>
      <c r="K30" s="302"/>
      <c r="L30" s="53"/>
      <c r="M30" s="52"/>
      <c r="N30" s="52"/>
      <c r="O30" s="55"/>
      <c r="P30" s="136"/>
      <c r="Q30" s="51" t="s">
        <v>73</v>
      </c>
      <c r="R30" s="56"/>
      <c r="S30" s="51"/>
      <c r="T30" s="54"/>
      <c r="U30" s="282" t="str">
        <f>IF(LEN(Vendor!T29)&lt;1,"",IF(LEN(T30)&lt;1,Vendor!T29,Vendor!T29/(1-Merchandising!T30)))</f>
        <v/>
      </c>
      <c r="V30" s="270" t="str">
        <f>IF(LEN(Vendor!V29)&lt;1,"",Vendor!V29)</f>
        <v/>
      </c>
      <c r="W30" s="148"/>
      <c r="X30" s="196"/>
      <c r="Y30" s="149"/>
      <c r="Z30" s="148"/>
      <c r="AA30" s="196"/>
      <c r="AB30" s="149"/>
      <c r="AC30" s="182" t="str">
        <f>IF(LEN(Vendor!U29)&lt;1,"",Vendor!U29)</f>
        <v/>
      </c>
      <c r="AD30" s="51" t="s">
        <v>73</v>
      </c>
      <c r="AE30" s="192"/>
      <c r="AF30" s="186" t="str">
        <f>IFERROR(
_xlfn.SWITCH(AD30,
"Select","",
"OI &amp; Reflect",((U30-AE30)-(Vendor!T29-AC30))/(U30-AE30),
"OI",(U30-(Vendor!T29-AC30))/(U30),
"Scanback",""),"")</f>
        <v/>
      </c>
      <c r="AG30" s="185" t="str">
        <f t="shared" si="0"/>
        <v/>
      </c>
      <c r="AH30" s="186" t="str">
        <f t="shared" si="1"/>
        <v/>
      </c>
    </row>
    <row r="31" spans="2:34" ht="22.5" customHeight="1" x14ac:dyDescent="0.25">
      <c r="B31" s="214" t="b">
        <v>1</v>
      </c>
      <c r="C31" s="42"/>
      <c r="D31" s="118" t="str">
        <f>IF(LEN(Vendor!E30)&lt;1,"",Vendor!E30)</f>
        <v/>
      </c>
      <c r="E31" s="119" t="str">
        <f>IF(LEN(Vendor!G30)&lt;1,"",Vendor!G30)</f>
        <v/>
      </c>
      <c r="F31" s="119" t="str">
        <f>IF(LEN(Vendor!J30)&lt;1,"",Vendor!J30)</f>
        <v/>
      </c>
      <c r="G31" s="119" t="str">
        <f>IF(LEN(Vendor!K30)&lt;1,"",Vendor!K30)</f>
        <v/>
      </c>
      <c r="H31" s="119" t="str">
        <f>IF(LEN(Vendor!H30)&lt;1,"",Vendor!H30)</f>
        <v/>
      </c>
      <c r="I31" s="120" t="str">
        <f>IF(LEN(Vendor!I30)&lt;1,"",Vendor!I30)</f>
        <v/>
      </c>
      <c r="J31" s="125" t="str">
        <f>IF(OR(B31=FALSE,LEN(Vendor!W30)&lt;1),"",Vendor!W30)</f>
        <v/>
      </c>
      <c r="K31" s="302"/>
      <c r="L31" s="53"/>
      <c r="M31" s="52"/>
      <c r="N31" s="52"/>
      <c r="O31" s="55"/>
      <c r="P31" s="136"/>
      <c r="Q31" s="51" t="s">
        <v>73</v>
      </c>
      <c r="R31" s="56"/>
      <c r="S31" s="51"/>
      <c r="T31" s="54"/>
      <c r="U31" s="282" t="str">
        <f>IF(LEN(Vendor!T30)&lt;1,"",IF(LEN(T31)&lt;1,Vendor!T30,Vendor!T30/(1-Merchandising!T31)))</f>
        <v/>
      </c>
      <c r="V31" s="270" t="str">
        <f>IF(LEN(Vendor!V30)&lt;1,"",Vendor!V30)</f>
        <v/>
      </c>
      <c r="W31" s="148"/>
      <c r="X31" s="196"/>
      <c r="Y31" s="149"/>
      <c r="Z31" s="148"/>
      <c r="AA31" s="196"/>
      <c r="AB31" s="149"/>
      <c r="AC31" s="182" t="str">
        <f>IF(LEN(Vendor!U30)&lt;1,"",Vendor!U30)</f>
        <v/>
      </c>
      <c r="AD31" s="51" t="s">
        <v>73</v>
      </c>
      <c r="AE31" s="192"/>
      <c r="AF31" s="186" t="str">
        <f>IFERROR(
_xlfn.SWITCH(AD31,
"Select","",
"OI &amp; Reflect",((U31-AE31)-(Vendor!T30-AC31))/(U31-AE31),
"OI",(U31-(Vendor!T30-AC31))/(U31),
"Scanback",""),"")</f>
        <v/>
      </c>
      <c r="AG31" s="185" t="str">
        <f t="shared" si="0"/>
        <v/>
      </c>
      <c r="AH31" s="186" t="str">
        <f t="shared" si="1"/>
        <v/>
      </c>
    </row>
    <row r="32" spans="2:34" ht="22.5" customHeight="1" x14ac:dyDescent="0.25">
      <c r="B32" s="214" t="b">
        <v>1</v>
      </c>
      <c r="C32" s="42"/>
      <c r="D32" s="118" t="str">
        <f>IF(LEN(Vendor!E31)&lt;1,"",Vendor!E31)</f>
        <v/>
      </c>
      <c r="E32" s="119" t="str">
        <f>IF(LEN(Vendor!G31)&lt;1,"",Vendor!G31)</f>
        <v/>
      </c>
      <c r="F32" s="119" t="str">
        <f>IF(LEN(Vendor!J31)&lt;1,"",Vendor!J31)</f>
        <v/>
      </c>
      <c r="G32" s="119" t="str">
        <f>IF(LEN(Vendor!K31)&lt;1,"",Vendor!K31)</f>
        <v/>
      </c>
      <c r="H32" s="119" t="str">
        <f>IF(LEN(Vendor!H31)&lt;1,"",Vendor!H31)</f>
        <v/>
      </c>
      <c r="I32" s="120" t="str">
        <f>IF(LEN(Vendor!I31)&lt;1,"",Vendor!I31)</f>
        <v/>
      </c>
      <c r="J32" s="125" t="str">
        <f>IF(OR(B32=FALSE,LEN(Vendor!W31)&lt;1),"",Vendor!W31)</f>
        <v/>
      </c>
      <c r="K32" s="302"/>
      <c r="L32" s="53"/>
      <c r="M32" s="52"/>
      <c r="N32" s="52"/>
      <c r="O32" s="55"/>
      <c r="P32" s="136"/>
      <c r="Q32" s="51" t="s">
        <v>73</v>
      </c>
      <c r="R32" s="56"/>
      <c r="S32" s="51"/>
      <c r="T32" s="54"/>
      <c r="U32" s="282" t="str">
        <f>IF(LEN(Vendor!T31)&lt;1,"",IF(LEN(T32)&lt;1,Vendor!T31,Vendor!T31/(1-Merchandising!T32)))</f>
        <v/>
      </c>
      <c r="V32" s="270" t="str">
        <f>IF(LEN(Vendor!V31)&lt;1,"",Vendor!V31)</f>
        <v/>
      </c>
      <c r="W32" s="148"/>
      <c r="X32" s="196"/>
      <c r="Y32" s="149"/>
      <c r="Z32" s="148"/>
      <c r="AA32" s="196"/>
      <c r="AB32" s="149"/>
      <c r="AC32" s="182" t="str">
        <f>IF(LEN(Vendor!U31)&lt;1,"",Vendor!U31)</f>
        <v/>
      </c>
      <c r="AD32" s="51" t="s">
        <v>73</v>
      </c>
      <c r="AE32" s="192"/>
      <c r="AF32" s="186" t="str">
        <f>IFERROR(
_xlfn.SWITCH(AD32,
"Select","",
"OI &amp; Reflect",((U32-AE32)-(Vendor!T31-AC32))/(U32-AE32),
"OI",(U32-(Vendor!T31-AC32))/(U32),
"Scanback",""),"")</f>
        <v/>
      </c>
      <c r="AG32" s="185" t="str">
        <f t="shared" si="0"/>
        <v/>
      </c>
      <c r="AH32" s="186" t="str">
        <f t="shared" si="1"/>
        <v/>
      </c>
    </row>
    <row r="33" spans="1:34" ht="22.5" customHeight="1" x14ac:dyDescent="0.25">
      <c r="B33" s="214" t="b">
        <v>1</v>
      </c>
      <c r="C33" s="42"/>
      <c r="D33" s="118" t="str">
        <f>IF(LEN(Vendor!E32)&lt;1,"",Vendor!E32)</f>
        <v/>
      </c>
      <c r="E33" s="119" t="str">
        <f>IF(LEN(Vendor!G32)&lt;1,"",Vendor!G32)</f>
        <v/>
      </c>
      <c r="F33" s="119" t="str">
        <f>IF(LEN(Vendor!J32)&lt;1,"",Vendor!J32)</f>
        <v/>
      </c>
      <c r="G33" s="119" t="str">
        <f>IF(LEN(Vendor!K32)&lt;1,"",Vendor!K32)</f>
        <v/>
      </c>
      <c r="H33" s="119" t="str">
        <f>IF(LEN(Vendor!H32)&lt;1,"",Vendor!H32)</f>
        <v/>
      </c>
      <c r="I33" s="120" t="str">
        <f>IF(LEN(Vendor!I32)&lt;1,"",Vendor!I32)</f>
        <v/>
      </c>
      <c r="J33" s="125" t="str">
        <f>IF(OR(B33=FALSE,LEN(Vendor!W32)&lt;1),"",Vendor!W32)</f>
        <v/>
      </c>
      <c r="K33" s="302"/>
      <c r="L33" s="53"/>
      <c r="M33" s="52"/>
      <c r="N33" s="52"/>
      <c r="O33" s="55"/>
      <c r="P33" s="136"/>
      <c r="Q33" s="51" t="s">
        <v>73</v>
      </c>
      <c r="R33" s="56"/>
      <c r="S33" s="51"/>
      <c r="T33" s="54"/>
      <c r="U33" s="282" t="str">
        <f>IF(LEN(Vendor!T32)&lt;1,"",IF(LEN(T33)&lt;1,Vendor!T32,Vendor!T32/(1-Merchandising!T33)))</f>
        <v/>
      </c>
      <c r="V33" s="270" t="str">
        <f>IF(LEN(Vendor!V32)&lt;1,"",Vendor!V32)</f>
        <v/>
      </c>
      <c r="W33" s="148"/>
      <c r="X33" s="196"/>
      <c r="Y33" s="149"/>
      <c r="Z33" s="148"/>
      <c r="AA33" s="196"/>
      <c r="AB33" s="149"/>
      <c r="AC33" s="182" t="str">
        <f>IF(LEN(Vendor!U32)&lt;1,"",Vendor!U32)</f>
        <v/>
      </c>
      <c r="AD33" s="51" t="s">
        <v>73</v>
      </c>
      <c r="AE33" s="192"/>
      <c r="AF33" s="186" t="str">
        <f>IFERROR(
_xlfn.SWITCH(AD33,
"Select","",
"OI &amp; Reflect",((U33-AE33)-(Vendor!T32-AC33))/(U33-AE33),
"OI",(U33-(Vendor!T32-AC33))/(U33),
"Scanback",""),"")</f>
        <v/>
      </c>
      <c r="AG33" s="185" t="str">
        <f t="shared" si="0"/>
        <v/>
      </c>
      <c r="AH33" s="186" t="str">
        <f t="shared" si="1"/>
        <v/>
      </c>
    </row>
    <row r="34" spans="1:34" ht="22.5" customHeight="1" x14ac:dyDescent="0.25">
      <c r="B34" s="214" t="b">
        <v>1</v>
      </c>
      <c r="C34" s="42"/>
      <c r="D34" s="118" t="str">
        <f>IF(LEN(Vendor!E33)&lt;1,"",Vendor!E33)</f>
        <v/>
      </c>
      <c r="E34" s="119" t="str">
        <f>IF(LEN(Vendor!G33)&lt;1,"",Vendor!G33)</f>
        <v/>
      </c>
      <c r="F34" s="119" t="str">
        <f>IF(LEN(Vendor!J33)&lt;1,"",Vendor!J33)</f>
        <v/>
      </c>
      <c r="G34" s="119" t="str">
        <f>IF(LEN(Vendor!K33)&lt;1,"",Vendor!K33)</f>
        <v/>
      </c>
      <c r="H34" s="119" t="str">
        <f>IF(LEN(Vendor!H33)&lt;1,"",Vendor!H33)</f>
        <v/>
      </c>
      <c r="I34" s="120" t="str">
        <f>IF(LEN(Vendor!I33)&lt;1,"",Vendor!I33)</f>
        <v/>
      </c>
      <c r="J34" s="125" t="str">
        <f>IF(OR(B34=FALSE,LEN(Vendor!W33)&lt;1),"",Vendor!W33)</f>
        <v/>
      </c>
      <c r="K34" s="302"/>
      <c r="L34" s="53"/>
      <c r="M34" s="52"/>
      <c r="N34" s="52"/>
      <c r="O34" s="55"/>
      <c r="P34" s="136"/>
      <c r="Q34" s="51" t="s">
        <v>73</v>
      </c>
      <c r="R34" s="56"/>
      <c r="S34" s="51"/>
      <c r="T34" s="54"/>
      <c r="U34" s="282" t="str">
        <f>IF(LEN(Vendor!T33)&lt;1,"",IF(LEN(T34)&lt;1,Vendor!T33,Vendor!T33/(1-Merchandising!T34)))</f>
        <v/>
      </c>
      <c r="V34" s="270" t="str">
        <f>IF(LEN(Vendor!V33)&lt;1,"",Vendor!V33)</f>
        <v/>
      </c>
      <c r="W34" s="148"/>
      <c r="X34" s="196"/>
      <c r="Y34" s="149"/>
      <c r="Z34" s="148"/>
      <c r="AA34" s="196"/>
      <c r="AB34" s="149"/>
      <c r="AC34" s="182" t="str">
        <f>IF(LEN(Vendor!U33)&lt;1,"",Vendor!U33)</f>
        <v/>
      </c>
      <c r="AD34" s="51" t="s">
        <v>73</v>
      </c>
      <c r="AE34" s="192"/>
      <c r="AF34" s="186" t="str">
        <f>IFERROR(
_xlfn.SWITCH(AD34,
"Select","",
"OI &amp; Reflect",((U34-AE34)-(Vendor!T33-AC34))/(U34-AE34),
"OI",(U34-(Vendor!T33-AC34))/(U34),
"Scanback",""),"")</f>
        <v/>
      </c>
      <c r="AG34" s="185" t="str">
        <f t="shared" si="0"/>
        <v/>
      </c>
      <c r="AH34" s="186" t="str">
        <f t="shared" si="1"/>
        <v/>
      </c>
    </row>
    <row r="35" spans="1:34" ht="22.5" customHeight="1" x14ac:dyDescent="0.25">
      <c r="B35" s="214" t="b">
        <v>1</v>
      </c>
      <c r="C35" s="42"/>
      <c r="D35" s="118" t="str">
        <f>IF(LEN(Vendor!E34)&lt;1,"",Vendor!E34)</f>
        <v/>
      </c>
      <c r="E35" s="119" t="str">
        <f>IF(LEN(Vendor!G34)&lt;1,"",Vendor!G34)</f>
        <v/>
      </c>
      <c r="F35" s="119" t="str">
        <f>IF(LEN(Vendor!J34)&lt;1,"",Vendor!J34)</f>
        <v/>
      </c>
      <c r="G35" s="119" t="str">
        <f>IF(LEN(Vendor!K34)&lt;1,"",Vendor!K34)</f>
        <v/>
      </c>
      <c r="H35" s="119" t="str">
        <f>IF(LEN(Vendor!H34)&lt;1,"",Vendor!H34)</f>
        <v/>
      </c>
      <c r="I35" s="120" t="str">
        <f>IF(LEN(Vendor!I34)&lt;1,"",Vendor!I34)</f>
        <v/>
      </c>
      <c r="J35" s="125" t="str">
        <f>IF(OR(B35=FALSE,LEN(Vendor!W34)&lt;1),"",Vendor!W34)</f>
        <v/>
      </c>
      <c r="K35" s="302"/>
      <c r="L35" s="53"/>
      <c r="M35" s="52"/>
      <c r="N35" s="52"/>
      <c r="O35" s="55"/>
      <c r="P35" s="136"/>
      <c r="Q35" s="51" t="s">
        <v>73</v>
      </c>
      <c r="R35" s="56"/>
      <c r="S35" s="51"/>
      <c r="T35" s="54"/>
      <c r="U35" s="282" t="str">
        <f>IF(LEN(Vendor!T34)&lt;1,"",IF(LEN(T35)&lt;1,Vendor!T34,Vendor!T34/(1-Merchandising!T35)))</f>
        <v/>
      </c>
      <c r="V35" s="270" t="str">
        <f>IF(LEN(Vendor!V34)&lt;1,"",Vendor!V34)</f>
        <v/>
      </c>
      <c r="W35" s="148"/>
      <c r="X35" s="196"/>
      <c r="Y35" s="149"/>
      <c r="Z35" s="148"/>
      <c r="AA35" s="196"/>
      <c r="AB35" s="149"/>
      <c r="AC35" s="182" t="str">
        <f>IF(LEN(Vendor!U34)&lt;1,"",Vendor!U34)</f>
        <v/>
      </c>
      <c r="AD35" s="51" t="s">
        <v>73</v>
      </c>
      <c r="AE35" s="192"/>
      <c r="AF35" s="186" t="str">
        <f>IFERROR(
_xlfn.SWITCH(AD35,
"Select","",
"OI &amp; Reflect",((U35-AE35)-(Vendor!T34-AC35))/(U35-AE35),
"OI",(U35-(Vendor!T34-AC35))/(U35),
"Scanback",""),"")</f>
        <v/>
      </c>
      <c r="AG35" s="185" t="str">
        <f t="shared" si="0"/>
        <v/>
      </c>
      <c r="AH35" s="186" t="str">
        <f t="shared" si="1"/>
        <v/>
      </c>
    </row>
    <row r="36" spans="1:34" ht="22.5" customHeight="1" x14ac:dyDescent="0.25">
      <c r="B36" s="214" t="b">
        <v>1</v>
      </c>
      <c r="C36" s="42"/>
      <c r="D36" s="118" t="str">
        <f>IF(LEN(Vendor!E35)&lt;1,"",Vendor!E35)</f>
        <v/>
      </c>
      <c r="E36" s="119" t="str">
        <f>IF(LEN(Vendor!G35)&lt;1,"",Vendor!G35)</f>
        <v/>
      </c>
      <c r="F36" s="119" t="str">
        <f>IF(LEN(Vendor!J35)&lt;1,"",Vendor!J35)</f>
        <v/>
      </c>
      <c r="G36" s="119" t="str">
        <f>IF(LEN(Vendor!K35)&lt;1,"",Vendor!K35)</f>
        <v/>
      </c>
      <c r="H36" s="119" t="str">
        <f>IF(LEN(Vendor!H35)&lt;1,"",Vendor!H35)</f>
        <v/>
      </c>
      <c r="I36" s="120" t="str">
        <f>IF(LEN(Vendor!I35)&lt;1,"",Vendor!I35)</f>
        <v/>
      </c>
      <c r="J36" s="125" t="str">
        <f>IF(OR(B36=FALSE,LEN(Vendor!W35)&lt;1),"",Vendor!W35)</f>
        <v/>
      </c>
      <c r="K36" s="302"/>
      <c r="L36" s="53"/>
      <c r="M36" s="52"/>
      <c r="N36" s="52"/>
      <c r="O36" s="55"/>
      <c r="P36" s="136"/>
      <c r="Q36" s="51" t="s">
        <v>73</v>
      </c>
      <c r="R36" s="56"/>
      <c r="S36" s="51"/>
      <c r="T36" s="54"/>
      <c r="U36" s="282" t="str">
        <f>IF(LEN(Vendor!T35)&lt;1,"",IF(LEN(T36)&lt;1,Vendor!T35,Vendor!T35/(1-Merchandising!T36)))</f>
        <v/>
      </c>
      <c r="V36" s="270" t="str">
        <f>IF(LEN(Vendor!V35)&lt;1,"",Vendor!V35)</f>
        <v/>
      </c>
      <c r="W36" s="148"/>
      <c r="X36" s="196"/>
      <c r="Y36" s="149"/>
      <c r="Z36" s="148"/>
      <c r="AA36" s="196"/>
      <c r="AB36" s="149"/>
      <c r="AC36" s="182" t="str">
        <f>IF(LEN(Vendor!U35)&lt;1,"",Vendor!U35)</f>
        <v/>
      </c>
      <c r="AD36" s="51" t="s">
        <v>73</v>
      </c>
      <c r="AE36" s="192"/>
      <c r="AF36" s="186" t="str">
        <f>IFERROR(
_xlfn.SWITCH(AD36,
"Select","",
"OI &amp; Reflect",((U36-AE36)-(Vendor!T35-AC36))/(U36-AE36),
"OI",(U36-(Vendor!T35-AC36))/(U36),
"Scanback",""),"")</f>
        <v/>
      </c>
      <c r="AG36" s="185" t="str">
        <f t="shared" si="0"/>
        <v/>
      </c>
      <c r="AH36" s="186" t="str">
        <f t="shared" si="1"/>
        <v/>
      </c>
    </row>
    <row r="37" spans="1:34" ht="22.5" customHeight="1" x14ac:dyDescent="0.25">
      <c r="B37" s="214" t="b">
        <v>1</v>
      </c>
      <c r="C37" s="42"/>
      <c r="D37" s="118" t="str">
        <f>IF(LEN(Vendor!E36)&lt;1,"",Vendor!E36)</f>
        <v/>
      </c>
      <c r="E37" s="119" t="str">
        <f>IF(LEN(Vendor!G36)&lt;1,"",Vendor!G36)</f>
        <v/>
      </c>
      <c r="F37" s="119" t="str">
        <f>IF(LEN(Vendor!J36)&lt;1,"",Vendor!J36)</f>
        <v/>
      </c>
      <c r="G37" s="119" t="str">
        <f>IF(LEN(Vendor!K36)&lt;1,"",Vendor!K36)</f>
        <v/>
      </c>
      <c r="H37" s="119" t="str">
        <f>IF(LEN(Vendor!H36)&lt;1,"",Vendor!H36)</f>
        <v/>
      </c>
      <c r="I37" s="120" t="str">
        <f>IF(LEN(Vendor!I36)&lt;1,"",Vendor!I36)</f>
        <v/>
      </c>
      <c r="J37" s="125" t="str">
        <f>IF(OR(B37=FALSE,LEN(Vendor!W36)&lt;1),"",Vendor!W36)</f>
        <v/>
      </c>
      <c r="K37" s="302"/>
      <c r="L37" s="53"/>
      <c r="M37" s="52"/>
      <c r="N37" s="52"/>
      <c r="O37" s="55"/>
      <c r="P37" s="136"/>
      <c r="Q37" s="51" t="s">
        <v>73</v>
      </c>
      <c r="R37" s="56"/>
      <c r="S37" s="51"/>
      <c r="T37" s="54"/>
      <c r="U37" s="282" t="str">
        <f>IF(LEN(Vendor!T36)&lt;1,"",IF(LEN(T37)&lt;1,Vendor!T36,Vendor!T36/(1-Merchandising!T37)))</f>
        <v/>
      </c>
      <c r="V37" s="270" t="str">
        <f>IF(LEN(Vendor!V36)&lt;1,"",Vendor!V36)</f>
        <v/>
      </c>
      <c r="W37" s="148"/>
      <c r="X37" s="196"/>
      <c r="Y37" s="149"/>
      <c r="Z37" s="148"/>
      <c r="AA37" s="196"/>
      <c r="AB37" s="149"/>
      <c r="AC37" s="182" t="str">
        <f>IF(LEN(Vendor!U36)&lt;1,"",Vendor!U36)</f>
        <v/>
      </c>
      <c r="AD37" s="51" t="s">
        <v>73</v>
      </c>
      <c r="AE37" s="192"/>
      <c r="AF37" s="186" t="str">
        <f>IFERROR(
_xlfn.SWITCH(AD37,
"Select","",
"OI &amp; Reflect",((U37-AE37)-(Vendor!T36-AC37))/(U37-AE37),
"OI",(U37-(Vendor!T36-AC37))/(U37),
"Scanback",""),"")</f>
        <v/>
      </c>
      <c r="AG37" s="185" t="str">
        <f t="shared" si="0"/>
        <v/>
      </c>
      <c r="AH37" s="186" t="str">
        <f t="shared" si="1"/>
        <v/>
      </c>
    </row>
    <row r="38" spans="1:34" ht="22.5" customHeight="1" x14ac:dyDescent="0.25">
      <c r="B38" s="214" t="b">
        <v>1</v>
      </c>
      <c r="C38" s="42"/>
      <c r="D38" s="118" t="str">
        <f>IF(LEN(Vendor!E37)&lt;1,"",Vendor!E37)</f>
        <v/>
      </c>
      <c r="E38" s="119" t="str">
        <f>IF(LEN(Vendor!G37)&lt;1,"",Vendor!G37)</f>
        <v/>
      </c>
      <c r="F38" s="119" t="str">
        <f>IF(LEN(Vendor!J37)&lt;1,"",Vendor!J37)</f>
        <v/>
      </c>
      <c r="G38" s="119" t="str">
        <f>IF(LEN(Vendor!K37)&lt;1,"",Vendor!K37)</f>
        <v/>
      </c>
      <c r="H38" s="119" t="str">
        <f>IF(LEN(Vendor!H37)&lt;1,"",Vendor!H37)</f>
        <v/>
      </c>
      <c r="I38" s="120" t="str">
        <f>IF(LEN(Vendor!I37)&lt;1,"",Vendor!I37)</f>
        <v/>
      </c>
      <c r="J38" s="125" t="str">
        <f>IF(OR(B38=FALSE,LEN(Vendor!W37)&lt;1),"",Vendor!W37)</f>
        <v/>
      </c>
      <c r="K38" s="302"/>
      <c r="L38" s="53"/>
      <c r="M38" s="52"/>
      <c r="N38" s="52"/>
      <c r="O38" s="55"/>
      <c r="P38" s="136"/>
      <c r="Q38" s="51" t="s">
        <v>73</v>
      </c>
      <c r="R38" s="56"/>
      <c r="S38" s="51"/>
      <c r="T38" s="54"/>
      <c r="U38" s="282" t="str">
        <f>IF(LEN(Vendor!T37)&lt;1,"",IF(LEN(T38)&lt;1,Vendor!T37,Vendor!T37/(1-Merchandising!T38)))</f>
        <v/>
      </c>
      <c r="V38" s="270" t="str">
        <f>IF(LEN(Vendor!V37)&lt;1,"",Vendor!V37)</f>
        <v/>
      </c>
      <c r="W38" s="148"/>
      <c r="X38" s="196"/>
      <c r="Y38" s="149"/>
      <c r="Z38" s="148"/>
      <c r="AA38" s="196"/>
      <c r="AB38" s="149"/>
      <c r="AC38" s="182" t="str">
        <f>IF(LEN(Vendor!U37)&lt;1,"",Vendor!U37)</f>
        <v/>
      </c>
      <c r="AD38" s="51" t="s">
        <v>73</v>
      </c>
      <c r="AE38" s="192"/>
      <c r="AF38" s="186" t="str">
        <f>IFERROR(
_xlfn.SWITCH(AD38,
"Select","",
"OI &amp; Reflect",((U38-AE38)-(Vendor!T37-AC38))/(U38-AE38),
"OI",(U38-(Vendor!T37-AC38))/(U38),
"Scanback",""),"")</f>
        <v/>
      </c>
      <c r="AG38" s="185" t="str">
        <f t="shared" si="0"/>
        <v/>
      </c>
      <c r="AH38" s="186" t="str">
        <f t="shared" si="1"/>
        <v/>
      </c>
    </row>
    <row r="39" spans="1:34" ht="22.5" customHeight="1" x14ac:dyDescent="0.25">
      <c r="B39" s="214" t="b">
        <v>1</v>
      </c>
      <c r="C39" s="42"/>
      <c r="D39" s="118" t="str">
        <f>IF(LEN(Vendor!E38)&lt;1,"",Vendor!E38)</f>
        <v/>
      </c>
      <c r="E39" s="119" t="str">
        <f>IF(LEN(Vendor!G38)&lt;1,"",Vendor!G38)</f>
        <v/>
      </c>
      <c r="F39" s="119" t="str">
        <f>IF(LEN(Vendor!J38)&lt;1,"",Vendor!J38)</f>
        <v/>
      </c>
      <c r="G39" s="119" t="str">
        <f>IF(LEN(Vendor!K38)&lt;1,"",Vendor!K38)</f>
        <v/>
      </c>
      <c r="H39" s="119" t="str">
        <f>IF(LEN(Vendor!H38)&lt;1,"",Vendor!H38)</f>
        <v/>
      </c>
      <c r="I39" s="120" t="str">
        <f>IF(LEN(Vendor!I38)&lt;1,"",Vendor!I38)</f>
        <v/>
      </c>
      <c r="J39" s="125" t="str">
        <f>IF(OR(B39=FALSE,LEN(Vendor!W38)&lt;1),"",Vendor!W38)</f>
        <v/>
      </c>
      <c r="K39" s="302"/>
      <c r="L39" s="53"/>
      <c r="M39" s="52"/>
      <c r="N39" s="52"/>
      <c r="O39" s="55"/>
      <c r="P39" s="136"/>
      <c r="Q39" s="51" t="s">
        <v>73</v>
      </c>
      <c r="R39" s="56"/>
      <c r="S39" s="51"/>
      <c r="T39" s="54"/>
      <c r="U39" s="282" t="str">
        <f>IF(LEN(Vendor!T38)&lt;1,"",IF(LEN(T39)&lt;1,Vendor!T38,Vendor!T38/(1-Merchandising!T39)))</f>
        <v/>
      </c>
      <c r="V39" s="270" t="str">
        <f>IF(LEN(Vendor!V38)&lt;1,"",Vendor!V38)</f>
        <v/>
      </c>
      <c r="W39" s="148"/>
      <c r="X39" s="196"/>
      <c r="Y39" s="149"/>
      <c r="Z39" s="148"/>
      <c r="AA39" s="196"/>
      <c r="AB39" s="149"/>
      <c r="AC39" s="182" t="str">
        <f>IF(LEN(Vendor!U38)&lt;1,"",Vendor!U38)</f>
        <v/>
      </c>
      <c r="AD39" s="51" t="s">
        <v>73</v>
      </c>
      <c r="AE39" s="192"/>
      <c r="AF39" s="186" t="str">
        <f>IFERROR(
_xlfn.SWITCH(AD39,
"Select","",
"OI &amp; Reflect",((U39-AE39)-(Vendor!T38-AC39))/(U39-AE39),
"OI",(U39-(Vendor!T38-AC39))/(U39),
"Scanback",""),"")</f>
        <v/>
      </c>
      <c r="AG39" s="185" t="str">
        <f t="shared" si="0"/>
        <v/>
      </c>
      <c r="AH39" s="186" t="str">
        <f t="shared" si="1"/>
        <v/>
      </c>
    </row>
    <row r="40" spans="1:34" ht="22.5" customHeight="1" x14ac:dyDescent="0.25">
      <c r="B40" s="214" t="b">
        <v>1</v>
      </c>
      <c r="C40" s="42"/>
      <c r="D40" s="118" t="str">
        <f>IF(LEN(Vendor!E39)&lt;1,"",Vendor!E39)</f>
        <v/>
      </c>
      <c r="E40" s="119" t="str">
        <f>IF(LEN(Vendor!G39)&lt;1,"",Vendor!G39)</f>
        <v/>
      </c>
      <c r="F40" s="119" t="str">
        <f>IF(LEN(Vendor!J39)&lt;1,"",Vendor!J39)</f>
        <v/>
      </c>
      <c r="G40" s="119" t="str">
        <f>IF(LEN(Vendor!K39)&lt;1,"",Vendor!K39)</f>
        <v/>
      </c>
      <c r="H40" s="119" t="str">
        <f>IF(LEN(Vendor!H39)&lt;1,"",Vendor!H39)</f>
        <v/>
      </c>
      <c r="I40" s="120" t="str">
        <f>IF(LEN(Vendor!I39)&lt;1,"",Vendor!I39)</f>
        <v/>
      </c>
      <c r="J40" s="125" t="str">
        <f>IF(OR(B40=FALSE,LEN(Vendor!W39)&lt;1),"",Vendor!W39)</f>
        <v/>
      </c>
      <c r="K40" s="302"/>
      <c r="L40" s="53"/>
      <c r="M40" s="52"/>
      <c r="N40" s="52"/>
      <c r="O40" s="55"/>
      <c r="P40" s="136"/>
      <c r="Q40" s="51" t="s">
        <v>73</v>
      </c>
      <c r="R40" s="56"/>
      <c r="S40" s="51"/>
      <c r="T40" s="54"/>
      <c r="U40" s="282" t="str">
        <f>IF(LEN(Vendor!T39)&lt;1,"",IF(LEN(T40)&lt;1,Vendor!T39,Vendor!T39/(1-Merchandising!T40)))</f>
        <v/>
      </c>
      <c r="V40" s="270" t="str">
        <f>IF(LEN(Vendor!V39)&lt;1,"",Vendor!V39)</f>
        <v/>
      </c>
      <c r="W40" s="148"/>
      <c r="X40" s="196"/>
      <c r="Y40" s="149"/>
      <c r="Z40" s="148"/>
      <c r="AA40" s="196"/>
      <c r="AB40" s="149"/>
      <c r="AC40" s="182" t="str">
        <f>IF(LEN(Vendor!U39)&lt;1,"",Vendor!U39)</f>
        <v/>
      </c>
      <c r="AD40" s="51" t="s">
        <v>73</v>
      </c>
      <c r="AE40" s="192"/>
      <c r="AF40" s="186" t="str">
        <f>IFERROR(
_xlfn.SWITCH(AD40,
"Select","",
"OI &amp; Reflect",((U40-AE40)-(Vendor!T39-AC40))/(U40-AE40),
"OI",(U40-(Vendor!T39-AC40))/(U40),
"Scanback",""),"")</f>
        <v/>
      </c>
      <c r="AG40" s="185" t="str">
        <f t="shared" si="0"/>
        <v/>
      </c>
      <c r="AH40" s="186" t="str">
        <f t="shared" si="1"/>
        <v/>
      </c>
    </row>
    <row r="41" spans="1:34" ht="22.5" customHeight="1" x14ac:dyDescent="0.25">
      <c r="B41" s="214" t="b">
        <v>1</v>
      </c>
      <c r="C41" s="42"/>
      <c r="D41" s="118" t="str">
        <f>IF(LEN(Vendor!E40)&lt;1,"",Vendor!E40)</f>
        <v/>
      </c>
      <c r="E41" s="119" t="str">
        <f>IF(LEN(Vendor!G40)&lt;1,"",Vendor!G40)</f>
        <v/>
      </c>
      <c r="F41" s="119" t="str">
        <f>IF(LEN(Vendor!J40)&lt;1,"",Vendor!J40)</f>
        <v/>
      </c>
      <c r="G41" s="119" t="str">
        <f>IF(LEN(Vendor!K40)&lt;1,"",Vendor!K40)</f>
        <v/>
      </c>
      <c r="H41" s="119" t="str">
        <f>IF(LEN(Vendor!H40)&lt;1,"",Vendor!H40)</f>
        <v/>
      </c>
      <c r="I41" s="120" t="str">
        <f>IF(LEN(Vendor!I40)&lt;1,"",Vendor!I40)</f>
        <v/>
      </c>
      <c r="J41" s="125" t="str">
        <f>IF(OR(B41=FALSE,LEN(Vendor!W40)&lt;1),"",Vendor!W40)</f>
        <v/>
      </c>
      <c r="K41" s="302"/>
      <c r="L41" s="53"/>
      <c r="M41" s="52"/>
      <c r="N41" s="52"/>
      <c r="O41" s="55"/>
      <c r="P41" s="136"/>
      <c r="Q41" s="51" t="s">
        <v>73</v>
      </c>
      <c r="R41" s="56"/>
      <c r="S41" s="51"/>
      <c r="T41" s="54"/>
      <c r="U41" s="282" t="str">
        <f>IF(LEN(Vendor!T40)&lt;1,"",IF(LEN(T41)&lt;1,Vendor!T40,Vendor!T40/(1-Merchandising!T41)))</f>
        <v/>
      </c>
      <c r="V41" s="270" t="str">
        <f>IF(LEN(Vendor!V40)&lt;1,"",Vendor!V40)</f>
        <v/>
      </c>
      <c r="W41" s="148"/>
      <c r="X41" s="196"/>
      <c r="Y41" s="149"/>
      <c r="Z41" s="148"/>
      <c r="AA41" s="196"/>
      <c r="AB41" s="149"/>
      <c r="AC41" s="182" t="str">
        <f>IF(LEN(Vendor!U40)&lt;1,"",Vendor!U40)</f>
        <v/>
      </c>
      <c r="AD41" s="51" t="s">
        <v>73</v>
      </c>
      <c r="AE41" s="192"/>
      <c r="AF41" s="186" t="str">
        <f>IFERROR(
_xlfn.SWITCH(AD41,
"Select","",
"OI &amp; Reflect",((U41-AE41)-(Vendor!T40-AC41))/(U41-AE41),
"OI",(U41-(Vendor!T40-AC41))/(U41),
"Scanback",""),"")</f>
        <v/>
      </c>
      <c r="AG41" s="185" t="str">
        <f t="shared" si="0"/>
        <v/>
      </c>
      <c r="AH41" s="186" t="str">
        <f t="shared" si="1"/>
        <v/>
      </c>
    </row>
    <row r="42" spans="1:34" ht="22.5" customHeight="1" x14ac:dyDescent="0.25">
      <c r="B42" s="214" t="b">
        <v>1</v>
      </c>
      <c r="C42" s="42"/>
      <c r="D42" s="118" t="str">
        <f>IF(LEN(Vendor!E41)&lt;1,"",Vendor!E41)</f>
        <v/>
      </c>
      <c r="E42" s="119" t="str">
        <f>IF(LEN(Vendor!G41)&lt;1,"",Vendor!G41)</f>
        <v/>
      </c>
      <c r="F42" s="119" t="str">
        <f>IF(LEN(Vendor!J41)&lt;1,"",Vendor!J41)</f>
        <v/>
      </c>
      <c r="G42" s="119" t="str">
        <f>IF(LEN(Vendor!K41)&lt;1,"",Vendor!K41)</f>
        <v/>
      </c>
      <c r="H42" s="119" t="str">
        <f>IF(LEN(Vendor!H41)&lt;1,"",Vendor!H41)</f>
        <v/>
      </c>
      <c r="I42" s="120" t="str">
        <f>IF(LEN(Vendor!I41)&lt;1,"",Vendor!I41)</f>
        <v/>
      </c>
      <c r="J42" s="125" t="str">
        <f>IF(OR(B42=FALSE,LEN(Vendor!W41)&lt;1),"",Vendor!W41)</f>
        <v/>
      </c>
      <c r="K42" s="302"/>
      <c r="L42" s="53"/>
      <c r="M42" s="52"/>
      <c r="N42" s="52"/>
      <c r="O42" s="55"/>
      <c r="P42" s="136"/>
      <c r="Q42" s="51" t="s">
        <v>73</v>
      </c>
      <c r="R42" s="56"/>
      <c r="S42" s="51"/>
      <c r="T42" s="54"/>
      <c r="U42" s="282" t="str">
        <f>IF(LEN(Vendor!T41)&lt;1,"",IF(LEN(T42)&lt;1,Vendor!T41,Vendor!T41/(1-Merchandising!T42)))</f>
        <v/>
      </c>
      <c r="V42" s="270" t="str">
        <f>IF(LEN(Vendor!V41)&lt;1,"",Vendor!V41)</f>
        <v/>
      </c>
      <c r="W42" s="148"/>
      <c r="X42" s="196"/>
      <c r="Y42" s="149"/>
      <c r="Z42" s="148"/>
      <c r="AA42" s="196"/>
      <c r="AB42" s="149"/>
      <c r="AC42" s="182" t="str">
        <f>IF(LEN(Vendor!U41)&lt;1,"",Vendor!U41)</f>
        <v/>
      </c>
      <c r="AD42" s="51" t="s">
        <v>73</v>
      </c>
      <c r="AE42" s="192"/>
      <c r="AF42" s="186" t="str">
        <f>IFERROR(
_xlfn.SWITCH(AD42,
"Select","",
"OI &amp; Reflect",((U42-AE42)-(Vendor!T41-AC42))/(U42-AE42),
"OI",(U42-(Vendor!T41-AC42))/(U42),
"Scanback",""),"")</f>
        <v/>
      </c>
      <c r="AG42" s="185" t="str">
        <f t="shared" si="0"/>
        <v/>
      </c>
      <c r="AH42" s="186" t="str">
        <f t="shared" si="1"/>
        <v/>
      </c>
    </row>
    <row r="43" spans="1:34" ht="22.5" customHeight="1" thickBot="1" x14ac:dyDescent="0.3">
      <c r="B43" s="214" t="b">
        <v>1</v>
      </c>
      <c r="C43" s="43"/>
      <c r="D43" s="121" t="str">
        <f>IF(LEN(Vendor!E42)&lt;1,"",Vendor!E42)</f>
        <v/>
      </c>
      <c r="E43" s="122" t="str">
        <f>IF(LEN(Vendor!G42)&lt;1,"",Vendor!G42)</f>
        <v/>
      </c>
      <c r="F43" s="122" t="str">
        <f>IF(LEN(Vendor!J42)&lt;1,"",Vendor!J42)</f>
        <v/>
      </c>
      <c r="G43" s="122" t="str">
        <f>IF(LEN(Vendor!K42)&lt;1,"",Vendor!K42)</f>
        <v/>
      </c>
      <c r="H43" s="294" t="str">
        <f>IF(LEN(Vendor!H42)&lt;1,"",Vendor!H42)</f>
        <v/>
      </c>
      <c r="I43" s="295" t="str">
        <f>IF(LEN(Vendor!I42)&lt;1,"",Vendor!I42)</f>
        <v/>
      </c>
      <c r="J43" s="297" t="str">
        <f>IF(OR(B43=FALSE,LEN(Vendor!W42)&lt;1),"",Vendor!W42)</f>
        <v/>
      </c>
      <c r="K43" s="303"/>
      <c r="L43" s="131"/>
      <c r="M43" s="132"/>
      <c r="N43" s="132"/>
      <c r="O43" s="133"/>
      <c r="P43" s="137"/>
      <c r="Q43" s="141" t="s">
        <v>73</v>
      </c>
      <c r="R43" s="142"/>
      <c r="S43" s="141"/>
      <c r="T43" s="143"/>
      <c r="U43" s="283" t="str">
        <f>IF(LEN(Vendor!T42)&lt;1,"",IF(LEN(T43)&lt;1,Vendor!T42,Vendor!T42/(1-Merchandising!T43)))</f>
        <v/>
      </c>
      <c r="V43" s="271" t="str">
        <f>IF(LEN(Vendor!V42)&lt;1,"",Vendor!V42)</f>
        <v/>
      </c>
      <c r="W43" s="150"/>
      <c r="X43" s="197"/>
      <c r="Y43" s="151"/>
      <c r="Z43" s="150"/>
      <c r="AA43" s="197"/>
      <c r="AB43" s="151"/>
      <c r="AC43" s="183" t="str">
        <f>IF(LEN(Vendor!U42)&lt;1,"",Vendor!U42)</f>
        <v/>
      </c>
      <c r="AD43" s="141" t="s">
        <v>73</v>
      </c>
      <c r="AE43" s="193"/>
      <c r="AF43" s="188" t="str">
        <f>IFERROR(
_xlfn.SWITCH(AD43,
"Select","",
"OI &amp; Reflect",((U43-AE43)-(Vendor!T42-AC43))/(U43-AE43),
"OI",(U43-(Vendor!T42-AC43))/(U43),
"Scanback",""),"")</f>
        <v/>
      </c>
      <c r="AG43" s="187" t="str">
        <f t="shared" si="0"/>
        <v/>
      </c>
      <c r="AH43" s="188" t="str">
        <f t="shared" si="1"/>
        <v/>
      </c>
    </row>
    <row r="44" spans="1:34" ht="22.5" customHeight="1" thickBot="1" x14ac:dyDescent="0.3">
      <c r="D44" s="27"/>
      <c r="E44" s="27"/>
      <c r="F44" s="27"/>
      <c r="G44" s="27"/>
      <c r="H44" s="419" t="s">
        <v>119</v>
      </c>
      <c r="I44" s="420"/>
      <c r="J44" s="423" t="str">
        <f>IF(SUM(J9:J43,J53:J87)=0,"",SUM(J9:J43,J53:J87))</f>
        <v/>
      </c>
      <c r="K44" s="424"/>
      <c r="L44" s="27"/>
      <c r="M44" s="27"/>
      <c r="O44" s="296"/>
      <c r="P44" s="296"/>
      <c r="Q44" s="291"/>
      <c r="R44" s="291"/>
      <c r="S44" s="291"/>
      <c r="T44" s="291"/>
      <c r="U44" s="291"/>
      <c r="V44" s="291"/>
      <c r="W44" s="291"/>
      <c r="X44" s="291"/>
      <c r="Y44" s="291"/>
      <c r="Z44" s="291"/>
      <c r="AA44" s="291"/>
      <c r="AB44" s="291"/>
      <c r="AC44" s="291"/>
      <c r="AD44" s="291"/>
      <c r="AE44" s="291"/>
      <c r="AF44" s="291"/>
      <c r="AG44" s="291"/>
      <c r="AH44" s="291"/>
    </row>
    <row r="45" spans="1:34" s="2" customFormat="1" ht="18" customHeight="1" x14ac:dyDescent="0.25">
      <c r="A45" s="2" t="s">
        <v>73</v>
      </c>
      <c r="C45" s="318" t="s">
        <v>98</v>
      </c>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row>
    <row r="46" spans="1:34" s="2" customFormat="1" ht="18" customHeight="1" thickBot="1" x14ac:dyDescent="0.3">
      <c r="A46" s="2" t="s">
        <v>106</v>
      </c>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row>
    <row r="47" spans="1:34" s="2" customFormat="1" ht="18" customHeight="1" x14ac:dyDescent="0.25">
      <c r="A47" s="2" t="s">
        <v>117</v>
      </c>
      <c r="D47" s="1"/>
      <c r="E47" s="276" t="s">
        <v>103</v>
      </c>
      <c r="F47" s="290" t="s">
        <v>30</v>
      </c>
      <c r="G47" s="275" t="s">
        <v>104</v>
      </c>
      <c r="H47" s="275" t="s">
        <v>105</v>
      </c>
      <c r="I47" s="397" t="s">
        <v>31</v>
      </c>
      <c r="J47" s="398"/>
      <c r="K47" s="398"/>
      <c r="L47" s="399"/>
      <c r="M47" s="403" t="s">
        <v>25</v>
      </c>
      <c r="N47" s="404"/>
      <c r="O47" s="397" t="s">
        <v>26</v>
      </c>
      <c r="P47" s="398"/>
      <c r="Q47" s="398"/>
      <c r="R47" s="404"/>
      <c r="S47" s="397" t="s">
        <v>27</v>
      </c>
      <c r="T47" s="398"/>
      <c r="U47" s="398"/>
      <c r="V47" s="398"/>
      <c r="W47" s="404"/>
      <c r="X47" s="397" t="s">
        <v>28</v>
      </c>
      <c r="Y47" s="398"/>
      <c r="Z47" s="398"/>
      <c r="AA47" s="398"/>
      <c r="AB47" s="398"/>
      <c r="AC47" s="398"/>
      <c r="AD47" s="404"/>
      <c r="AE47" s="397" t="s">
        <v>29</v>
      </c>
      <c r="AF47" s="404"/>
      <c r="AG47" s="397" t="s">
        <v>32</v>
      </c>
      <c r="AH47" s="399"/>
    </row>
    <row r="48" spans="1:34" s="2" customFormat="1" ht="18" customHeight="1" thickBot="1" x14ac:dyDescent="0.3">
      <c r="A48" s="2" t="s">
        <v>118</v>
      </c>
      <c r="D48" s="1"/>
      <c r="E48" s="279" t="str">
        <f>IF(LEN(E4)&lt;1,"",E4)</f>
        <v/>
      </c>
      <c r="F48" s="277" t="str">
        <f>IF(LEN(F4)&lt;1,"",F4)</f>
        <v/>
      </c>
      <c r="G48" s="212" t="str">
        <f>IF(LEN(G4)&lt;1,"",G4)</f>
        <v/>
      </c>
      <c r="H48" s="212" t="str">
        <f>IF(LEN(H4)&lt;1,"",H4)</f>
        <v/>
      </c>
      <c r="I48" s="413" t="str">
        <f>IF(LEN(I4)&lt;1,"",I4)</f>
        <v/>
      </c>
      <c r="J48" s="414"/>
      <c r="K48" s="414"/>
      <c r="L48" s="415"/>
      <c r="M48" s="405" t="str">
        <f>IF(LEN(Vendor!$D$5)&lt;1,"",Vendor!$D$5)</f>
        <v/>
      </c>
      <c r="N48" s="406"/>
      <c r="O48" s="407" t="str">
        <f>IF(LEN(Vendor!$E$5)&lt;1,"",Vendor!$E$5)</f>
        <v/>
      </c>
      <c r="P48" s="408"/>
      <c r="Q48" s="408"/>
      <c r="R48" s="406"/>
      <c r="S48" s="407" t="str">
        <f>IF(LEN(Vendor!$K$5)&lt;1,"",Vendor!$K$5)</f>
        <v/>
      </c>
      <c r="T48" s="408"/>
      <c r="U48" s="408"/>
      <c r="V48" s="408"/>
      <c r="W48" s="406"/>
      <c r="X48" s="407" t="str">
        <f>IF(LEN(Vendor!$R$5)&lt;1,"",Vendor!$R$5)</f>
        <v/>
      </c>
      <c r="Y48" s="408"/>
      <c r="Z48" s="408"/>
      <c r="AA48" s="408"/>
      <c r="AB48" s="408"/>
      <c r="AC48" s="408"/>
      <c r="AD48" s="406"/>
      <c r="AE48" s="407" t="str">
        <f>IF(LEN(Vendor!$Y$5)&lt;1,"",Vendor!$Y$5)</f>
        <v/>
      </c>
      <c r="AF48" s="406"/>
      <c r="AG48" s="409" t="str">
        <f>IF(LEN(Vendor!$AA$5)&lt;1,"",Vendor!$AA$5)</f>
        <v/>
      </c>
      <c r="AH48" s="410"/>
    </row>
    <row r="49" spans="1:34" s="2" customFormat="1" ht="9" customHeight="1" x14ac:dyDescent="0.2">
      <c r="A49" s="2" t="s">
        <v>108</v>
      </c>
      <c r="B49" s="27"/>
      <c r="C49" s="206"/>
      <c r="D49" s="207"/>
      <c r="E49" s="207"/>
      <c r="F49" s="203"/>
      <c r="G49" s="199"/>
      <c r="H49" s="199"/>
      <c r="I49" s="199"/>
      <c r="J49" s="208"/>
      <c r="K49" s="208"/>
      <c r="L49" s="411" t="s">
        <v>96</v>
      </c>
      <c r="M49" s="411"/>
      <c r="N49" s="411"/>
      <c r="O49" s="411"/>
      <c r="P49" s="411"/>
      <c r="Q49" s="411"/>
      <c r="R49" s="411"/>
      <c r="S49" s="199"/>
      <c r="T49" s="411" t="s">
        <v>95</v>
      </c>
      <c r="U49" s="411"/>
      <c r="V49" s="411"/>
      <c r="W49" s="411"/>
      <c r="X49" s="411"/>
      <c r="Y49" s="411"/>
      <c r="Z49" s="411"/>
      <c r="AA49" s="411"/>
      <c r="AB49" s="199"/>
      <c r="AC49" s="411" t="s">
        <v>92</v>
      </c>
      <c r="AD49" s="411"/>
      <c r="AE49" s="411"/>
      <c r="AF49" s="411"/>
      <c r="AG49" s="208"/>
      <c r="AH49" s="208"/>
    </row>
    <row r="50" spans="1:34" s="2" customFormat="1" ht="9" customHeight="1" thickBot="1" x14ac:dyDescent="0.25">
      <c r="A50" s="2" t="s">
        <v>73</v>
      </c>
      <c r="C50" s="209"/>
      <c r="D50" s="198"/>
      <c r="E50" s="207"/>
      <c r="F50" s="207"/>
      <c r="G50" s="207"/>
      <c r="H50" s="208"/>
      <c r="I50" s="210"/>
      <c r="J50" s="208"/>
      <c r="K50" s="293"/>
      <c r="L50" s="412"/>
      <c r="M50" s="412"/>
      <c r="N50" s="412"/>
      <c r="O50" s="412"/>
      <c r="P50" s="412"/>
      <c r="Q50" s="412"/>
      <c r="R50" s="412"/>
      <c r="S50" s="211"/>
      <c r="T50" s="412"/>
      <c r="U50" s="412"/>
      <c r="V50" s="412"/>
      <c r="W50" s="412"/>
      <c r="X50" s="412"/>
      <c r="Y50" s="412"/>
      <c r="Z50" s="412"/>
      <c r="AA50" s="412"/>
      <c r="AB50" s="210"/>
      <c r="AC50" s="412"/>
      <c r="AD50" s="412"/>
      <c r="AE50" s="412"/>
      <c r="AF50" s="412"/>
      <c r="AG50" s="211"/>
      <c r="AH50" s="208"/>
    </row>
    <row r="51" spans="1:34" s="2" customFormat="1" ht="18" customHeight="1" x14ac:dyDescent="0.25">
      <c r="A51" s="2" t="s">
        <v>90</v>
      </c>
      <c r="C51" s="389" t="s">
        <v>97</v>
      </c>
      <c r="D51" s="385" t="s">
        <v>0</v>
      </c>
      <c r="E51" s="385" t="s">
        <v>2</v>
      </c>
      <c r="F51" s="385" t="s">
        <v>68</v>
      </c>
      <c r="G51" s="385" t="s">
        <v>4</v>
      </c>
      <c r="H51" s="385" t="s">
        <v>70</v>
      </c>
      <c r="I51" s="387" t="s">
        <v>71</v>
      </c>
      <c r="J51" s="389" t="s">
        <v>67</v>
      </c>
      <c r="K51" s="418" t="s">
        <v>14</v>
      </c>
      <c r="L51" s="389" t="s">
        <v>6</v>
      </c>
      <c r="M51" s="385" t="s">
        <v>69</v>
      </c>
      <c r="N51" s="393" t="s">
        <v>72</v>
      </c>
      <c r="O51" s="416" t="s">
        <v>116</v>
      </c>
      <c r="P51" s="417"/>
      <c r="Q51" s="393" t="s">
        <v>87</v>
      </c>
      <c r="R51" s="387" t="s">
        <v>176</v>
      </c>
      <c r="S51" s="389" t="s">
        <v>9</v>
      </c>
      <c r="T51" s="393" t="s">
        <v>91</v>
      </c>
      <c r="U51" s="385" t="s">
        <v>13</v>
      </c>
      <c r="V51" s="395" t="s">
        <v>33</v>
      </c>
      <c r="W51" s="379" t="s">
        <v>15</v>
      </c>
      <c r="X51" s="381" t="s">
        <v>62</v>
      </c>
      <c r="Y51" s="383" t="s">
        <v>23</v>
      </c>
      <c r="Z51" s="379" t="s">
        <v>15</v>
      </c>
      <c r="AA51" s="381" t="s">
        <v>63</v>
      </c>
      <c r="AB51" s="383" t="s">
        <v>24</v>
      </c>
      <c r="AC51" s="377" t="s">
        <v>169</v>
      </c>
      <c r="AD51" s="385" t="s">
        <v>88</v>
      </c>
      <c r="AE51" s="385" t="s">
        <v>89</v>
      </c>
      <c r="AF51" s="387" t="s">
        <v>91</v>
      </c>
      <c r="AG51" s="377" t="s">
        <v>154</v>
      </c>
      <c r="AH51" s="387" t="s">
        <v>155</v>
      </c>
    </row>
    <row r="52" spans="1:34" ht="18" customHeight="1" thickBot="1" x14ac:dyDescent="0.3">
      <c r="A52" s="2" t="s">
        <v>93</v>
      </c>
      <c r="B52" s="25"/>
      <c r="C52" s="390"/>
      <c r="D52" s="386"/>
      <c r="E52" s="386"/>
      <c r="F52" s="386"/>
      <c r="G52" s="386"/>
      <c r="H52" s="386"/>
      <c r="I52" s="388"/>
      <c r="J52" s="390"/>
      <c r="K52" s="396"/>
      <c r="L52" s="390"/>
      <c r="M52" s="386"/>
      <c r="N52" s="394"/>
      <c r="O52" s="175" t="str">
        <f>IF(LEN(G48)&lt;1,"",G48)</f>
        <v/>
      </c>
      <c r="P52" s="292" t="str">
        <f>IF(LEN(H48)&lt;1,"",H48)</f>
        <v/>
      </c>
      <c r="Q52" s="394"/>
      <c r="R52" s="388"/>
      <c r="S52" s="390"/>
      <c r="T52" s="394"/>
      <c r="U52" s="386"/>
      <c r="V52" s="396"/>
      <c r="W52" s="380"/>
      <c r="X52" s="382"/>
      <c r="Y52" s="384"/>
      <c r="Z52" s="380"/>
      <c r="AA52" s="382"/>
      <c r="AB52" s="384"/>
      <c r="AC52" s="378"/>
      <c r="AD52" s="386"/>
      <c r="AE52" s="386"/>
      <c r="AF52" s="388"/>
      <c r="AG52" s="378"/>
      <c r="AH52" s="388"/>
    </row>
    <row r="53" spans="1:34" ht="22.5" customHeight="1" x14ac:dyDescent="0.25">
      <c r="A53" s="2" t="s">
        <v>94</v>
      </c>
      <c r="B53" s="213" t="b">
        <v>1</v>
      </c>
      <c r="C53" s="41"/>
      <c r="D53" s="112" t="str">
        <f>IF(LEN(Vendor!E50)&lt;1,"",Vendor!E50)</f>
        <v/>
      </c>
      <c r="E53" s="113" t="str">
        <f>IF(LEN(Vendor!G50)&lt;1,"",Vendor!G50)</f>
        <v/>
      </c>
      <c r="F53" s="113" t="str">
        <f>IF(LEN(Vendor!J50)&lt;1,"",Vendor!J50)</f>
        <v/>
      </c>
      <c r="G53" s="113" t="str">
        <f>IF(LEN(Vendor!K50)&lt;1,"",Vendor!K50)</f>
        <v/>
      </c>
      <c r="H53" s="113" t="str">
        <f>IF(LEN(Vendor!H50)&lt;1,"",Vendor!H50)</f>
        <v/>
      </c>
      <c r="I53" s="114" t="str">
        <f>IF(LEN(Vendor!I50)&lt;1,"",Vendor!I50)</f>
        <v/>
      </c>
      <c r="J53" s="124" t="str">
        <f>IF(OR(B53=FALSE,LEN(Vendor!W50)&lt;1),"",Vendor!W50)</f>
        <v/>
      </c>
      <c r="K53" s="304"/>
      <c r="L53" s="47"/>
      <c r="M53" s="46"/>
      <c r="N53" s="46"/>
      <c r="O53" s="49"/>
      <c r="P53" s="134"/>
      <c r="Q53" s="45" t="s">
        <v>73</v>
      </c>
      <c r="R53" s="50"/>
      <c r="S53" s="45"/>
      <c r="T53" s="48"/>
      <c r="U53" s="280" t="str">
        <f>IF(LEN(Vendor!T50)&lt;1,"",IF(LEN(T53)&lt;1,Vendor!T50,Vendor!T50/(1-T53)))</f>
        <v/>
      </c>
      <c r="V53" s="268" t="str">
        <f>IF(LEN(Vendor!V50)&lt;1,"",Vendor!V50)</f>
        <v/>
      </c>
      <c r="W53" s="144"/>
      <c r="X53" s="194"/>
      <c r="Y53" s="145"/>
      <c r="Z53" s="144"/>
      <c r="AA53" s="194"/>
      <c r="AB53" s="145"/>
      <c r="AC53" s="180" t="str">
        <f>IF(LEN(Vendor!U50)&lt;1,"",Vendor!U50)</f>
        <v/>
      </c>
      <c r="AD53" s="45" t="s">
        <v>73</v>
      </c>
      <c r="AE53" s="190"/>
      <c r="AF53" s="184" t="str">
        <f>IFERROR(
_xlfn.SWITCH(AD53,
"Select","",
"OI &amp; Reflect",((U53-AE53)-(Vendor!T50-AC53))/(U53-AE53),
"OI",(U53-(Vendor!T50-AC53))/(U53),
"Scanback",""),"")</f>
        <v/>
      </c>
      <c r="AG53" s="189" t="str">
        <f>IFERROR(
_xlfn.SWITCH(AD53,
"Select",IF(ISBLANK(W53),(X53-U53)/X53,((X53/W53)-U53)/(X53/W53)),
"OI &amp; Reflect",IF(ISBLANK(W53),(X53-(U53-AE53))/X53,((X53/W53)-(U53-AE53))/(X53/W53)),
"OI",IF(ISBLANK(W53),(X53-U53)/X53,((X53/W53)-U53)/(X53/W53)),
"Scanback",IF(ISBLANK(W53),(X53-(U53-AC53))/X53,((X53/W53)-(U53-AC53))/(X53/W53)),
""),
"")</f>
        <v/>
      </c>
      <c r="AH53" s="184" t="str">
        <f>IFERROR(
_xlfn.SWITCH(AD53,
"Select",IF(ISBLANK(Z53),(AA53-U53)/AA53,((AA53/Z53)-U53)/(AA53/Z53)),
"OI &amp; Reflect",IF(ISBLANK(Z53),(AA53-(U53-AE53))/AA53,((AA53/Z53)-(U53-AE53))/(AA53/Z53)),
"OI",IF(ISBLANK(Z53),(AA53-U53)/AA53,((AA53/Z53)-U53)/(AA53/Z53)),
"Scanback",IF(ISBLANK(Z53),(AA53-(U53-AC53))/AA53,((AA53/Z53)-(U53-AC53))/(AA53/Z53)),
""),
"")</f>
        <v/>
      </c>
    </row>
    <row r="54" spans="1:34" ht="22.5" customHeight="1" x14ac:dyDescent="0.25">
      <c r="B54" s="214" t="b">
        <v>1</v>
      </c>
      <c r="C54" s="42"/>
      <c r="D54" s="118" t="str">
        <f>IF(LEN(Vendor!E51)&lt;1,"",Vendor!E51)</f>
        <v/>
      </c>
      <c r="E54" s="119" t="str">
        <f>IF(LEN(Vendor!G51)&lt;1,"",Vendor!G51)</f>
        <v/>
      </c>
      <c r="F54" s="119" t="str">
        <f>IF(LEN(Vendor!J51)&lt;1,"",Vendor!J51)</f>
        <v/>
      </c>
      <c r="G54" s="119" t="str">
        <f>IF(LEN(Vendor!K51)&lt;1,"",Vendor!K51)</f>
        <v/>
      </c>
      <c r="H54" s="119" t="str">
        <f>IF(LEN(Vendor!H51)&lt;1,"",Vendor!H51)</f>
        <v/>
      </c>
      <c r="I54" s="120" t="str">
        <f>IF(LEN(Vendor!I51)&lt;1,"",Vendor!I51)</f>
        <v/>
      </c>
      <c r="J54" s="125" t="str">
        <f>IF(OR(B54=FALSE,LEN(Vendor!W51)&lt;1),"",Vendor!W51)</f>
        <v/>
      </c>
      <c r="K54" s="301"/>
      <c r="L54" s="128"/>
      <c r="M54" s="129"/>
      <c r="N54" s="129"/>
      <c r="O54" s="130"/>
      <c r="P54" s="135"/>
      <c r="Q54" s="138" t="s">
        <v>73</v>
      </c>
      <c r="R54" s="139"/>
      <c r="S54" s="138"/>
      <c r="T54" s="140"/>
      <c r="U54" s="282" t="str">
        <f>IF(LEN(Vendor!T51)&lt;1,"",IF(LEN(T54)&lt;1,Vendor!T51,Vendor!T51/(1-T54)))</f>
        <v/>
      </c>
      <c r="V54" s="270" t="str">
        <f>IF(LEN(Vendor!V51)&lt;1,"",Vendor!V51)</f>
        <v/>
      </c>
      <c r="W54" s="146"/>
      <c r="X54" s="195"/>
      <c r="Y54" s="147"/>
      <c r="Z54" s="146"/>
      <c r="AA54" s="195"/>
      <c r="AB54" s="147"/>
      <c r="AC54" s="182" t="str">
        <f>IF(LEN(Vendor!U51)&lt;1,"",Vendor!U51)</f>
        <v/>
      </c>
      <c r="AD54" s="138" t="s">
        <v>73</v>
      </c>
      <c r="AE54" s="191"/>
      <c r="AF54" s="186" t="str">
        <f>IFERROR(
_xlfn.SWITCH(AD54,
"Select","",
"OI &amp; Reflect",((U54-AE54)-(Vendor!T51-AC54))/(U54-AE54),
"OI",(U54-(Vendor!T51-AC54))/(U54),
"Scanback",""),"")</f>
        <v/>
      </c>
      <c r="AG54" s="185" t="str">
        <f t="shared" ref="AG54:AG87" si="2">IFERROR(
_xlfn.SWITCH(AD54,
"Select",IF(ISBLANK(W54),(X54-U54)/X54,((X54/W54)-U54)/(X54/W54)),
"OI &amp; Reflect",IF(ISBLANK(W54),(X54-(U54-AE54))/X54,((X54/W54)-(U54-AE54))/(X54/W54)),
"OI",IF(ISBLANK(W54),(X54-U54)/X54,((X54/W54)-U54)/(X54/W54)),
"Scanback",IF(ISBLANK(W54),(X54-(U54-AC54))/X54,((X54/W54)-(U54-AC54))/(X54/W54)),
""),
"")</f>
        <v/>
      </c>
      <c r="AH54" s="186" t="str">
        <f t="shared" ref="AH54:AH87" si="3">IFERROR(
_xlfn.SWITCH(AD54,
"Select",IF(ISBLANK(Z54),(AA54-U54)/AA54,((AA54/Z54)-U54)/(AA54/Z54)),
"OI &amp; Reflect",IF(ISBLANK(Z54),(AA54-(U54-AE54))/AA54,((AA54/Z54)-(U54-AE54))/(AA54/Z54)),
"OI",IF(ISBLANK(Z54),(AA54-U54)/AA54,((AA54/Z54)-U54)/(AA54/Z54)),
"Scanback",IF(ISBLANK(Z54),(AA54-(U54-AC54))/AA54,((AA54/Z54)-(U54-AC54))/(AA54/Z54)),
""),
"")</f>
        <v/>
      </c>
    </row>
    <row r="55" spans="1:34" ht="22.5" customHeight="1" x14ac:dyDescent="0.25">
      <c r="B55" s="214" t="b">
        <v>1</v>
      </c>
      <c r="C55" s="42"/>
      <c r="D55" s="118" t="str">
        <f>IF(LEN(Vendor!E52)&lt;1,"",Vendor!E52)</f>
        <v/>
      </c>
      <c r="E55" s="119" t="str">
        <f>IF(LEN(Vendor!G52)&lt;1,"",Vendor!G52)</f>
        <v/>
      </c>
      <c r="F55" s="119" t="str">
        <f>IF(LEN(Vendor!J52)&lt;1,"",Vendor!J52)</f>
        <v/>
      </c>
      <c r="G55" s="119" t="str">
        <f>IF(LEN(Vendor!K52)&lt;1,"",Vendor!K52)</f>
        <v/>
      </c>
      <c r="H55" s="119" t="str">
        <f>IF(LEN(Vendor!H52)&lt;1,"",Vendor!H52)</f>
        <v/>
      </c>
      <c r="I55" s="120" t="str">
        <f>IF(LEN(Vendor!I52)&lt;1,"",Vendor!I52)</f>
        <v/>
      </c>
      <c r="J55" s="125" t="str">
        <f>IF(OR(B55=FALSE,LEN(Vendor!W52)&lt;1),"",Vendor!W52)</f>
        <v/>
      </c>
      <c r="K55" s="302"/>
      <c r="L55" s="53"/>
      <c r="M55" s="52"/>
      <c r="N55" s="52"/>
      <c r="O55" s="55"/>
      <c r="P55" s="136"/>
      <c r="Q55" s="51" t="s">
        <v>73</v>
      </c>
      <c r="R55" s="56"/>
      <c r="S55" s="51"/>
      <c r="T55" s="54"/>
      <c r="U55" s="282" t="str">
        <f>IF(LEN(Vendor!T52)&lt;1,"",IF(LEN(T55)&lt;1,Vendor!T52,Vendor!T52/(1-T55)))</f>
        <v/>
      </c>
      <c r="V55" s="270" t="str">
        <f>IF(LEN(Vendor!V52)&lt;1,"",Vendor!V52)</f>
        <v/>
      </c>
      <c r="W55" s="148"/>
      <c r="X55" s="196"/>
      <c r="Y55" s="149"/>
      <c r="Z55" s="148"/>
      <c r="AA55" s="196"/>
      <c r="AB55" s="149"/>
      <c r="AC55" s="182" t="str">
        <f>IF(LEN(Vendor!U52)&lt;1,"",Vendor!U52)</f>
        <v/>
      </c>
      <c r="AD55" s="51" t="s">
        <v>73</v>
      </c>
      <c r="AE55" s="192"/>
      <c r="AF55" s="186" t="str">
        <f>IFERROR(
_xlfn.SWITCH(AD55,
"Select","",
"OI &amp; Reflect",((U55-AE55)-(Vendor!T52-AC55))/(U55-AE55),
"OI",(U55-(Vendor!T52-AC55))/(U55),
"Scanback",""),"")</f>
        <v/>
      </c>
      <c r="AG55" s="185" t="str">
        <f t="shared" si="2"/>
        <v/>
      </c>
      <c r="AH55" s="186" t="str">
        <f t="shared" si="3"/>
        <v/>
      </c>
    </row>
    <row r="56" spans="1:34" ht="22.5" customHeight="1" x14ac:dyDescent="0.25">
      <c r="B56" s="214" t="b">
        <v>1</v>
      </c>
      <c r="C56" s="42"/>
      <c r="D56" s="118" t="str">
        <f>IF(LEN(Vendor!E53)&lt;1,"",Vendor!E53)</f>
        <v/>
      </c>
      <c r="E56" s="119" t="str">
        <f>IF(LEN(Vendor!G53)&lt;1,"",Vendor!G53)</f>
        <v/>
      </c>
      <c r="F56" s="119" t="str">
        <f>IF(LEN(Vendor!J53)&lt;1,"",Vendor!J53)</f>
        <v/>
      </c>
      <c r="G56" s="119" t="str">
        <f>IF(LEN(Vendor!K53)&lt;1,"",Vendor!K53)</f>
        <v/>
      </c>
      <c r="H56" s="119" t="str">
        <f>IF(LEN(Vendor!H53)&lt;1,"",Vendor!H53)</f>
        <v/>
      </c>
      <c r="I56" s="120" t="str">
        <f>IF(LEN(Vendor!I53)&lt;1,"",Vendor!I53)</f>
        <v/>
      </c>
      <c r="J56" s="125" t="str">
        <f>IF(OR(B56=FALSE,LEN(Vendor!W53)&lt;1),"",Vendor!W53)</f>
        <v/>
      </c>
      <c r="K56" s="302"/>
      <c r="L56" s="53"/>
      <c r="M56" s="52"/>
      <c r="N56" s="52"/>
      <c r="O56" s="55"/>
      <c r="P56" s="136"/>
      <c r="Q56" s="51" t="s">
        <v>73</v>
      </c>
      <c r="R56" s="56"/>
      <c r="S56" s="51"/>
      <c r="T56" s="54"/>
      <c r="U56" s="282" t="str">
        <f>IF(LEN(Vendor!T53)&lt;1,"",IF(LEN(T56)&lt;1,Vendor!T53,Vendor!T53/(1-T56)))</f>
        <v/>
      </c>
      <c r="V56" s="270" t="str">
        <f>IF(LEN(Vendor!V53)&lt;1,"",Vendor!V53)</f>
        <v/>
      </c>
      <c r="W56" s="148"/>
      <c r="X56" s="196"/>
      <c r="Y56" s="149"/>
      <c r="Z56" s="148"/>
      <c r="AA56" s="196"/>
      <c r="AB56" s="149"/>
      <c r="AC56" s="182" t="str">
        <f>IF(LEN(Vendor!U53)&lt;1,"",Vendor!U53)</f>
        <v/>
      </c>
      <c r="AD56" s="51" t="s">
        <v>73</v>
      </c>
      <c r="AE56" s="192"/>
      <c r="AF56" s="186" t="str">
        <f>IFERROR(
_xlfn.SWITCH(AD56,
"Select","",
"OI &amp; Reflect",((U56-AE56)-(Vendor!T53-AC56))/(U56-AE56),
"OI",(U56-(Vendor!T53-AC56))/(U56),
"Scanback",""),"")</f>
        <v/>
      </c>
      <c r="AG56" s="185" t="str">
        <f t="shared" si="2"/>
        <v/>
      </c>
      <c r="AH56" s="186" t="str">
        <f t="shared" si="3"/>
        <v/>
      </c>
    </row>
    <row r="57" spans="1:34" ht="22.5" customHeight="1" x14ac:dyDescent="0.25">
      <c r="B57" s="214" t="b">
        <v>1</v>
      </c>
      <c r="C57" s="42"/>
      <c r="D57" s="118" t="str">
        <f>IF(LEN(Vendor!E54)&lt;1,"",Vendor!E54)</f>
        <v/>
      </c>
      <c r="E57" s="119" t="str">
        <f>IF(LEN(Vendor!G54)&lt;1,"",Vendor!G54)</f>
        <v/>
      </c>
      <c r="F57" s="119" t="str">
        <f>IF(LEN(Vendor!J54)&lt;1,"",Vendor!J54)</f>
        <v/>
      </c>
      <c r="G57" s="119" t="str">
        <f>IF(LEN(Vendor!K54)&lt;1,"",Vendor!K54)</f>
        <v/>
      </c>
      <c r="H57" s="119" t="str">
        <f>IF(LEN(Vendor!H54)&lt;1,"",Vendor!H54)</f>
        <v/>
      </c>
      <c r="I57" s="120" t="str">
        <f>IF(LEN(Vendor!I54)&lt;1,"",Vendor!I54)</f>
        <v/>
      </c>
      <c r="J57" s="125" t="str">
        <f>IF(OR(B57=FALSE,LEN(Vendor!W54)&lt;1),"",Vendor!W54)</f>
        <v/>
      </c>
      <c r="K57" s="302"/>
      <c r="L57" s="53"/>
      <c r="M57" s="52"/>
      <c r="N57" s="52"/>
      <c r="O57" s="55"/>
      <c r="P57" s="136"/>
      <c r="Q57" s="51" t="s">
        <v>73</v>
      </c>
      <c r="R57" s="56"/>
      <c r="S57" s="51"/>
      <c r="T57" s="54"/>
      <c r="U57" s="282" t="str">
        <f>IF(LEN(Vendor!T54)&lt;1,"",IF(LEN(T57)&lt;1,Vendor!T54,Vendor!T54/(1-T57)))</f>
        <v/>
      </c>
      <c r="V57" s="270" t="str">
        <f>IF(LEN(Vendor!V54)&lt;1,"",Vendor!V54)</f>
        <v/>
      </c>
      <c r="W57" s="148"/>
      <c r="X57" s="196"/>
      <c r="Y57" s="149"/>
      <c r="Z57" s="148"/>
      <c r="AA57" s="196"/>
      <c r="AB57" s="149"/>
      <c r="AC57" s="182" t="str">
        <f>IF(LEN(Vendor!U54)&lt;1,"",Vendor!U54)</f>
        <v/>
      </c>
      <c r="AD57" s="51" t="s">
        <v>73</v>
      </c>
      <c r="AE57" s="192"/>
      <c r="AF57" s="186" t="str">
        <f>IFERROR(
_xlfn.SWITCH(AD57,
"Select","",
"OI &amp; Reflect",((U57-AE57)-(Vendor!T54-AC57))/(U57-AE57),
"OI",(U57-(Vendor!T54-AC57))/(U57),
"Scanback",""),"")</f>
        <v/>
      </c>
      <c r="AG57" s="185" t="str">
        <f t="shared" si="2"/>
        <v/>
      </c>
      <c r="AH57" s="186" t="str">
        <f t="shared" si="3"/>
        <v/>
      </c>
    </row>
    <row r="58" spans="1:34" ht="22.5" customHeight="1" x14ac:dyDescent="0.25">
      <c r="B58" s="214" t="b">
        <v>1</v>
      </c>
      <c r="C58" s="42"/>
      <c r="D58" s="118" t="str">
        <f>IF(LEN(Vendor!E55)&lt;1,"",Vendor!E55)</f>
        <v/>
      </c>
      <c r="E58" s="119" t="str">
        <f>IF(LEN(Vendor!G55)&lt;1,"",Vendor!G55)</f>
        <v/>
      </c>
      <c r="F58" s="119" t="str">
        <f>IF(LEN(Vendor!J55)&lt;1,"",Vendor!J55)</f>
        <v/>
      </c>
      <c r="G58" s="119" t="str">
        <f>IF(LEN(Vendor!K55)&lt;1,"",Vendor!K55)</f>
        <v/>
      </c>
      <c r="H58" s="119" t="str">
        <f>IF(LEN(Vendor!H55)&lt;1,"",Vendor!H55)</f>
        <v/>
      </c>
      <c r="I58" s="120" t="str">
        <f>IF(LEN(Vendor!I55)&lt;1,"",Vendor!I55)</f>
        <v/>
      </c>
      <c r="J58" s="125" t="str">
        <f>IF(OR(B58=FALSE,LEN(Vendor!W55)&lt;1),"",Vendor!W55)</f>
        <v/>
      </c>
      <c r="K58" s="302"/>
      <c r="L58" s="53"/>
      <c r="M58" s="52"/>
      <c r="N58" s="52"/>
      <c r="O58" s="55"/>
      <c r="P58" s="136"/>
      <c r="Q58" s="51" t="s">
        <v>73</v>
      </c>
      <c r="R58" s="56"/>
      <c r="S58" s="51"/>
      <c r="T58" s="54"/>
      <c r="U58" s="282" t="str">
        <f>IF(LEN(Vendor!T55)&lt;1,"",IF(LEN(T58)&lt;1,Vendor!T55,Vendor!T55/(1-T58)))</f>
        <v/>
      </c>
      <c r="V58" s="270" t="str">
        <f>IF(LEN(Vendor!V55)&lt;1,"",Vendor!V55)</f>
        <v/>
      </c>
      <c r="W58" s="148"/>
      <c r="X58" s="196"/>
      <c r="Y58" s="149"/>
      <c r="Z58" s="148"/>
      <c r="AA58" s="196"/>
      <c r="AB58" s="149"/>
      <c r="AC58" s="182" t="str">
        <f>IF(LEN(Vendor!U55)&lt;1,"",Vendor!U55)</f>
        <v/>
      </c>
      <c r="AD58" s="51" t="s">
        <v>73</v>
      </c>
      <c r="AE58" s="192"/>
      <c r="AF58" s="186" t="str">
        <f>IFERROR(
_xlfn.SWITCH(AD58,
"Select","",
"OI &amp; Reflect",((U58-AE58)-(Vendor!T55-AC58))/(U58-AE58),
"OI",(U58-(Vendor!T55-AC58))/(U58),
"Scanback",""),"")</f>
        <v/>
      </c>
      <c r="AG58" s="185" t="str">
        <f t="shared" si="2"/>
        <v/>
      </c>
      <c r="AH58" s="186" t="str">
        <f t="shared" si="3"/>
        <v/>
      </c>
    </row>
    <row r="59" spans="1:34" ht="22.5" customHeight="1" x14ac:dyDescent="0.25">
      <c r="B59" s="214" t="b">
        <v>1</v>
      </c>
      <c r="C59" s="42"/>
      <c r="D59" s="118" t="str">
        <f>IF(LEN(Vendor!E56)&lt;1,"",Vendor!E56)</f>
        <v/>
      </c>
      <c r="E59" s="119" t="str">
        <f>IF(LEN(Vendor!G56)&lt;1,"",Vendor!G56)</f>
        <v/>
      </c>
      <c r="F59" s="119" t="str">
        <f>IF(LEN(Vendor!J56)&lt;1,"",Vendor!J56)</f>
        <v/>
      </c>
      <c r="G59" s="119" t="str">
        <f>IF(LEN(Vendor!K56)&lt;1,"",Vendor!K56)</f>
        <v/>
      </c>
      <c r="H59" s="119" t="str">
        <f>IF(LEN(Vendor!H56)&lt;1,"",Vendor!H56)</f>
        <v/>
      </c>
      <c r="I59" s="120" t="str">
        <f>IF(LEN(Vendor!I56)&lt;1,"",Vendor!I56)</f>
        <v/>
      </c>
      <c r="J59" s="125" t="str">
        <f>IF(OR(B59=FALSE,LEN(Vendor!W56)&lt;1),"",Vendor!W56)</f>
        <v/>
      </c>
      <c r="K59" s="302"/>
      <c r="L59" s="53"/>
      <c r="M59" s="52"/>
      <c r="N59" s="52"/>
      <c r="O59" s="55"/>
      <c r="P59" s="136"/>
      <c r="Q59" s="51" t="s">
        <v>73</v>
      </c>
      <c r="R59" s="56"/>
      <c r="S59" s="51"/>
      <c r="T59" s="54"/>
      <c r="U59" s="282" t="str">
        <f>IF(LEN(Vendor!T56)&lt;1,"",IF(LEN(T59)&lt;1,Vendor!T56,Vendor!T56/(1-T59)))</f>
        <v/>
      </c>
      <c r="V59" s="270" t="str">
        <f>IF(LEN(Vendor!V56)&lt;1,"",Vendor!V56)</f>
        <v/>
      </c>
      <c r="W59" s="148"/>
      <c r="X59" s="196"/>
      <c r="Y59" s="149"/>
      <c r="Z59" s="148"/>
      <c r="AA59" s="196"/>
      <c r="AB59" s="149"/>
      <c r="AC59" s="182" t="str">
        <f>IF(LEN(Vendor!U56)&lt;1,"",Vendor!U56)</f>
        <v/>
      </c>
      <c r="AD59" s="51" t="s">
        <v>73</v>
      </c>
      <c r="AE59" s="192"/>
      <c r="AF59" s="186" t="str">
        <f>IFERROR(
_xlfn.SWITCH(AD59,
"Select","",
"OI &amp; Reflect",((U59-AE59)-(Vendor!T56-AC59))/(U59-AE59),
"OI",(U59-(Vendor!T56-AC59))/(U59),
"Scanback",""),"")</f>
        <v/>
      </c>
      <c r="AG59" s="185" t="str">
        <f t="shared" si="2"/>
        <v/>
      </c>
      <c r="AH59" s="186" t="str">
        <f t="shared" si="3"/>
        <v/>
      </c>
    </row>
    <row r="60" spans="1:34" ht="22.5" customHeight="1" x14ac:dyDescent="0.25">
      <c r="B60" s="214" t="b">
        <v>1</v>
      </c>
      <c r="C60" s="42"/>
      <c r="D60" s="118" t="str">
        <f>IF(LEN(Vendor!E57)&lt;1,"",Vendor!E57)</f>
        <v/>
      </c>
      <c r="E60" s="119" t="str">
        <f>IF(LEN(Vendor!G57)&lt;1,"",Vendor!G57)</f>
        <v/>
      </c>
      <c r="F60" s="119" t="str">
        <f>IF(LEN(Vendor!J57)&lt;1,"",Vendor!J57)</f>
        <v/>
      </c>
      <c r="G60" s="119" t="str">
        <f>IF(LEN(Vendor!K57)&lt;1,"",Vendor!K57)</f>
        <v/>
      </c>
      <c r="H60" s="119" t="str">
        <f>IF(LEN(Vendor!H57)&lt;1,"",Vendor!H57)</f>
        <v/>
      </c>
      <c r="I60" s="120" t="str">
        <f>IF(LEN(Vendor!I57)&lt;1,"",Vendor!I57)</f>
        <v/>
      </c>
      <c r="J60" s="125" t="str">
        <f>IF(OR(B60=FALSE,LEN(Vendor!W57)&lt;1),"",Vendor!W57)</f>
        <v/>
      </c>
      <c r="K60" s="302"/>
      <c r="L60" s="53"/>
      <c r="M60" s="52"/>
      <c r="N60" s="52"/>
      <c r="O60" s="55"/>
      <c r="P60" s="136"/>
      <c r="Q60" s="51" t="s">
        <v>73</v>
      </c>
      <c r="R60" s="56"/>
      <c r="S60" s="51"/>
      <c r="T60" s="54"/>
      <c r="U60" s="282" t="str">
        <f>IF(LEN(Vendor!T57)&lt;1,"",IF(LEN(T60)&lt;1,Vendor!T57,Vendor!T57/(1-T60)))</f>
        <v/>
      </c>
      <c r="V60" s="270" t="str">
        <f>IF(LEN(Vendor!V57)&lt;1,"",Vendor!V57)</f>
        <v/>
      </c>
      <c r="W60" s="148"/>
      <c r="X60" s="196"/>
      <c r="Y60" s="149"/>
      <c r="Z60" s="148"/>
      <c r="AA60" s="196"/>
      <c r="AB60" s="149"/>
      <c r="AC60" s="182" t="str">
        <f>IF(LEN(Vendor!U57)&lt;1,"",Vendor!U57)</f>
        <v/>
      </c>
      <c r="AD60" s="51" t="s">
        <v>73</v>
      </c>
      <c r="AE60" s="192"/>
      <c r="AF60" s="186" t="str">
        <f>IFERROR(
_xlfn.SWITCH(AD60,
"Select","",
"OI &amp; Reflect",((U60-AE60)-(Vendor!T57-AC60))/(U60-AE60),
"OI",(U60-(Vendor!T57-AC60))/(U60),
"Scanback",""),"")</f>
        <v/>
      </c>
      <c r="AG60" s="185" t="str">
        <f t="shared" si="2"/>
        <v/>
      </c>
      <c r="AH60" s="186" t="str">
        <f t="shared" si="3"/>
        <v/>
      </c>
    </row>
    <row r="61" spans="1:34" ht="22.5" customHeight="1" x14ac:dyDescent="0.25">
      <c r="B61" s="214" t="b">
        <v>1</v>
      </c>
      <c r="C61" s="42"/>
      <c r="D61" s="118" t="str">
        <f>IF(LEN(Vendor!E58)&lt;1,"",Vendor!E58)</f>
        <v/>
      </c>
      <c r="E61" s="119" t="str">
        <f>IF(LEN(Vendor!G58)&lt;1,"",Vendor!G58)</f>
        <v/>
      </c>
      <c r="F61" s="119" t="str">
        <f>IF(LEN(Vendor!J58)&lt;1,"",Vendor!J58)</f>
        <v/>
      </c>
      <c r="G61" s="119" t="str">
        <f>IF(LEN(Vendor!K58)&lt;1,"",Vendor!K58)</f>
        <v/>
      </c>
      <c r="H61" s="119" t="str">
        <f>IF(LEN(Vendor!H58)&lt;1,"",Vendor!H58)</f>
        <v/>
      </c>
      <c r="I61" s="120" t="str">
        <f>IF(LEN(Vendor!I58)&lt;1,"",Vendor!I58)</f>
        <v/>
      </c>
      <c r="J61" s="125" t="str">
        <f>IF(OR(B61=FALSE,LEN(Vendor!W58)&lt;1),"",Vendor!W58)</f>
        <v/>
      </c>
      <c r="K61" s="302"/>
      <c r="L61" s="53"/>
      <c r="M61" s="52"/>
      <c r="N61" s="52"/>
      <c r="O61" s="55"/>
      <c r="P61" s="136"/>
      <c r="Q61" s="51" t="s">
        <v>73</v>
      </c>
      <c r="R61" s="56"/>
      <c r="S61" s="51"/>
      <c r="T61" s="54"/>
      <c r="U61" s="282" t="str">
        <f>IF(LEN(Vendor!T58)&lt;1,"",IF(LEN(T61)&lt;1,Vendor!T58,Vendor!T58/(1-T61)))</f>
        <v/>
      </c>
      <c r="V61" s="270" t="str">
        <f>IF(LEN(Vendor!V58)&lt;1,"",Vendor!V58)</f>
        <v/>
      </c>
      <c r="W61" s="148"/>
      <c r="X61" s="196"/>
      <c r="Y61" s="149"/>
      <c r="Z61" s="148"/>
      <c r="AA61" s="196"/>
      <c r="AB61" s="149"/>
      <c r="AC61" s="182" t="str">
        <f>IF(LEN(Vendor!U58)&lt;1,"",Vendor!U58)</f>
        <v/>
      </c>
      <c r="AD61" s="51" t="s">
        <v>73</v>
      </c>
      <c r="AE61" s="192"/>
      <c r="AF61" s="186" t="str">
        <f>IFERROR(
_xlfn.SWITCH(AD61,
"Select","",
"OI &amp; Reflect",((U61-AE61)-(Vendor!T58-AC61))/(U61-AE61),
"OI",(U61-(Vendor!T58-AC61))/(U61),
"Scanback",""),"")</f>
        <v/>
      </c>
      <c r="AG61" s="185" t="str">
        <f t="shared" si="2"/>
        <v/>
      </c>
      <c r="AH61" s="186" t="str">
        <f t="shared" si="3"/>
        <v/>
      </c>
    </row>
    <row r="62" spans="1:34" ht="22.5" customHeight="1" x14ac:dyDescent="0.25">
      <c r="B62" s="214" t="b">
        <v>1</v>
      </c>
      <c r="C62" s="42"/>
      <c r="D62" s="118" t="str">
        <f>IF(LEN(Vendor!E59)&lt;1,"",Vendor!E59)</f>
        <v/>
      </c>
      <c r="E62" s="119" t="str">
        <f>IF(LEN(Vendor!G59)&lt;1,"",Vendor!G59)</f>
        <v/>
      </c>
      <c r="F62" s="119" t="str">
        <f>IF(LEN(Vendor!J59)&lt;1,"",Vendor!J59)</f>
        <v/>
      </c>
      <c r="G62" s="119" t="str">
        <f>IF(LEN(Vendor!K59)&lt;1,"",Vendor!K59)</f>
        <v/>
      </c>
      <c r="H62" s="119" t="str">
        <f>IF(LEN(Vendor!H59)&lt;1,"",Vendor!H59)</f>
        <v/>
      </c>
      <c r="I62" s="120" t="str">
        <f>IF(LEN(Vendor!I59)&lt;1,"",Vendor!I59)</f>
        <v/>
      </c>
      <c r="J62" s="125" t="str">
        <f>IF(OR(B62=FALSE,LEN(Vendor!W59)&lt;1),"",Vendor!W59)</f>
        <v/>
      </c>
      <c r="K62" s="302"/>
      <c r="L62" s="53"/>
      <c r="M62" s="52"/>
      <c r="N62" s="52"/>
      <c r="O62" s="55"/>
      <c r="P62" s="136"/>
      <c r="Q62" s="51" t="s">
        <v>73</v>
      </c>
      <c r="R62" s="56"/>
      <c r="S62" s="51"/>
      <c r="T62" s="54"/>
      <c r="U62" s="282" t="str">
        <f>IF(LEN(Vendor!T59)&lt;1,"",IF(LEN(T62)&lt;1,Vendor!T59,Vendor!T59/(1-T62)))</f>
        <v/>
      </c>
      <c r="V62" s="270" t="str">
        <f>IF(LEN(Vendor!V59)&lt;1,"",Vendor!V59)</f>
        <v/>
      </c>
      <c r="W62" s="148"/>
      <c r="X62" s="196"/>
      <c r="Y62" s="149"/>
      <c r="Z62" s="148"/>
      <c r="AA62" s="196"/>
      <c r="AB62" s="149"/>
      <c r="AC62" s="182" t="str">
        <f>IF(LEN(Vendor!U59)&lt;1,"",Vendor!U59)</f>
        <v/>
      </c>
      <c r="AD62" s="51" t="s">
        <v>73</v>
      </c>
      <c r="AE62" s="192"/>
      <c r="AF62" s="186" t="str">
        <f>IFERROR(
_xlfn.SWITCH(AD62,
"Select","",
"OI &amp; Reflect",((U62-AE62)-(Vendor!T59-AC62))/(U62-AE62),
"OI",(U62-(Vendor!T59-AC62))/(U62),
"Scanback",""),"")</f>
        <v/>
      </c>
      <c r="AG62" s="185" t="str">
        <f t="shared" si="2"/>
        <v/>
      </c>
      <c r="AH62" s="186" t="str">
        <f t="shared" si="3"/>
        <v/>
      </c>
    </row>
    <row r="63" spans="1:34" ht="22.5" customHeight="1" x14ac:dyDescent="0.25">
      <c r="B63" s="214" t="b">
        <v>1</v>
      </c>
      <c r="C63" s="42"/>
      <c r="D63" s="118" t="str">
        <f>IF(LEN(Vendor!E60)&lt;1,"",Vendor!E60)</f>
        <v/>
      </c>
      <c r="E63" s="119" t="str">
        <f>IF(LEN(Vendor!G60)&lt;1,"",Vendor!G60)</f>
        <v/>
      </c>
      <c r="F63" s="119" t="str">
        <f>IF(LEN(Vendor!J60)&lt;1,"",Vendor!J60)</f>
        <v/>
      </c>
      <c r="G63" s="119" t="str">
        <f>IF(LEN(Vendor!K60)&lt;1,"",Vendor!K60)</f>
        <v/>
      </c>
      <c r="H63" s="119" t="str">
        <f>IF(LEN(Vendor!H60)&lt;1,"",Vendor!H60)</f>
        <v/>
      </c>
      <c r="I63" s="120" t="str">
        <f>IF(LEN(Vendor!I60)&lt;1,"",Vendor!I60)</f>
        <v/>
      </c>
      <c r="J63" s="125" t="str">
        <f>IF(OR(B63=FALSE,LEN(Vendor!W60)&lt;1),"",Vendor!W60)</f>
        <v/>
      </c>
      <c r="K63" s="302"/>
      <c r="L63" s="53"/>
      <c r="M63" s="52"/>
      <c r="N63" s="52"/>
      <c r="O63" s="55"/>
      <c r="P63" s="136"/>
      <c r="Q63" s="51" t="s">
        <v>73</v>
      </c>
      <c r="R63" s="56"/>
      <c r="S63" s="51"/>
      <c r="T63" s="54"/>
      <c r="U63" s="282" t="str">
        <f>IF(LEN(Vendor!T60)&lt;1,"",IF(LEN(T63)&lt;1,Vendor!T60,Vendor!T60/(1-T63)))</f>
        <v/>
      </c>
      <c r="V63" s="270" t="str">
        <f>IF(LEN(Vendor!V60)&lt;1,"",Vendor!V60)</f>
        <v/>
      </c>
      <c r="W63" s="148"/>
      <c r="X63" s="196"/>
      <c r="Y63" s="149"/>
      <c r="Z63" s="148"/>
      <c r="AA63" s="196"/>
      <c r="AB63" s="149"/>
      <c r="AC63" s="182" t="str">
        <f>IF(LEN(Vendor!U60)&lt;1,"",Vendor!U60)</f>
        <v/>
      </c>
      <c r="AD63" s="51" t="s">
        <v>73</v>
      </c>
      <c r="AE63" s="192"/>
      <c r="AF63" s="186" t="str">
        <f>IFERROR(
_xlfn.SWITCH(AD63,
"Select","",
"OI &amp; Reflect",((U63-AE63)-(Vendor!T60-AC63))/(U63-AE63),
"OI",(U63-(Vendor!T60-AC63))/(U63),
"Scanback",""),"")</f>
        <v/>
      </c>
      <c r="AG63" s="185" t="str">
        <f t="shared" si="2"/>
        <v/>
      </c>
      <c r="AH63" s="186" t="str">
        <f t="shared" si="3"/>
        <v/>
      </c>
    </row>
    <row r="64" spans="1:34" ht="22.5" customHeight="1" x14ac:dyDescent="0.25">
      <c r="B64" s="214" t="b">
        <v>1</v>
      </c>
      <c r="C64" s="42"/>
      <c r="D64" s="118" t="str">
        <f>IF(LEN(Vendor!E61)&lt;1,"",Vendor!E61)</f>
        <v/>
      </c>
      <c r="E64" s="119" t="str">
        <f>IF(LEN(Vendor!G61)&lt;1,"",Vendor!G61)</f>
        <v/>
      </c>
      <c r="F64" s="119" t="str">
        <f>IF(LEN(Vendor!J61)&lt;1,"",Vendor!J61)</f>
        <v/>
      </c>
      <c r="G64" s="119" t="str">
        <f>IF(LEN(Vendor!K61)&lt;1,"",Vendor!K61)</f>
        <v/>
      </c>
      <c r="H64" s="119" t="str">
        <f>IF(LEN(Vendor!H61)&lt;1,"",Vendor!H61)</f>
        <v/>
      </c>
      <c r="I64" s="120" t="str">
        <f>IF(LEN(Vendor!I61)&lt;1,"",Vendor!I61)</f>
        <v/>
      </c>
      <c r="J64" s="125" t="str">
        <f>IF(OR(B64=FALSE,LEN(Vendor!W61)&lt;1),"",Vendor!W61)</f>
        <v/>
      </c>
      <c r="K64" s="302"/>
      <c r="L64" s="53"/>
      <c r="M64" s="52"/>
      <c r="N64" s="52"/>
      <c r="O64" s="55"/>
      <c r="P64" s="136"/>
      <c r="Q64" s="51" t="s">
        <v>73</v>
      </c>
      <c r="R64" s="56"/>
      <c r="S64" s="51"/>
      <c r="T64" s="54"/>
      <c r="U64" s="282" t="str">
        <f>IF(LEN(Vendor!T61)&lt;1,"",IF(LEN(T64)&lt;1,Vendor!T61,Vendor!T61/(1-T64)))</f>
        <v/>
      </c>
      <c r="V64" s="270" t="str">
        <f>IF(LEN(Vendor!V61)&lt;1,"",Vendor!V61)</f>
        <v/>
      </c>
      <c r="W64" s="148"/>
      <c r="X64" s="196"/>
      <c r="Y64" s="149"/>
      <c r="Z64" s="148"/>
      <c r="AA64" s="196"/>
      <c r="AB64" s="149"/>
      <c r="AC64" s="182" t="str">
        <f>IF(LEN(Vendor!U61)&lt;1,"",Vendor!U61)</f>
        <v/>
      </c>
      <c r="AD64" s="51" t="s">
        <v>73</v>
      </c>
      <c r="AE64" s="192"/>
      <c r="AF64" s="186" t="str">
        <f>IFERROR(
_xlfn.SWITCH(AD64,
"Select","",
"OI &amp; Reflect",((U64-AE64)-(Vendor!T61-AC64))/(U64-AE64),
"OI",(U64-(Vendor!T61-AC64))/(U64),
"Scanback",""),"")</f>
        <v/>
      </c>
      <c r="AG64" s="185" t="str">
        <f t="shared" si="2"/>
        <v/>
      </c>
      <c r="AH64" s="186" t="str">
        <f t="shared" si="3"/>
        <v/>
      </c>
    </row>
    <row r="65" spans="2:34" ht="22.5" customHeight="1" x14ac:dyDescent="0.25">
      <c r="B65" s="214" t="b">
        <v>1</v>
      </c>
      <c r="C65" s="42"/>
      <c r="D65" s="118" t="str">
        <f>IF(LEN(Vendor!E62)&lt;1,"",Vendor!E62)</f>
        <v/>
      </c>
      <c r="E65" s="119" t="str">
        <f>IF(LEN(Vendor!G62)&lt;1,"",Vendor!G62)</f>
        <v/>
      </c>
      <c r="F65" s="119" t="str">
        <f>IF(LEN(Vendor!J62)&lt;1,"",Vendor!J62)</f>
        <v/>
      </c>
      <c r="G65" s="119" t="str">
        <f>IF(LEN(Vendor!K62)&lt;1,"",Vendor!K62)</f>
        <v/>
      </c>
      <c r="H65" s="119" t="str">
        <f>IF(LEN(Vendor!H62)&lt;1,"",Vendor!H62)</f>
        <v/>
      </c>
      <c r="I65" s="120" t="str">
        <f>IF(LEN(Vendor!I62)&lt;1,"",Vendor!I62)</f>
        <v/>
      </c>
      <c r="J65" s="125" t="str">
        <f>IF(OR(B65=FALSE,LEN(Vendor!W62)&lt;1),"",Vendor!W62)</f>
        <v/>
      </c>
      <c r="K65" s="302"/>
      <c r="L65" s="53"/>
      <c r="M65" s="52"/>
      <c r="N65" s="52"/>
      <c r="O65" s="55"/>
      <c r="P65" s="136"/>
      <c r="Q65" s="51" t="s">
        <v>73</v>
      </c>
      <c r="R65" s="56"/>
      <c r="S65" s="51"/>
      <c r="T65" s="54"/>
      <c r="U65" s="282" t="str">
        <f>IF(LEN(Vendor!T62)&lt;1,"",IF(LEN(T65)&lt;1,Vendor!T62,Vendor!T62/(1-T65)))</f>
        <v/>
      </c>
      <c r="V65" s="270" t="str">
        <f>IF(LEN(Vendor!V62)&lt;1,"",Vendor!V62)</f>
        <v/>
      </c>
      <c r="W65" s="148"/>
      <c r="X65" s="196"/>
      <c r="Y65" s="149"/>
      <c r="Z65" s="148"/>
      <c r="AA65" s="196"/>
      <c r="AB65" s="149"/>
      <c r="AC65" s="182" t="str">
        <f>IF(LEN(Vendor!U62)&lt;1,"",Vendor!U62)</f>
        <v/>
      </c>
      <c r="AD65" s="51" t="s">
        <v>73</v>
      </c>
      <c r="AE65" s="192"/>
      <c r="AF65" s="186" t="str">
        <f>IFERROR(
_xlfn.SWITCH(AD65,
"Select","",
"OI &amp; Reflect",((U65-AE65)-(Vendor!T62-AC65))/(U65-AE65),
"OI",(U65-(Vendor!T62-AC65))/(U65),
"Scanback",""),"")</f>
        <v/>
      </c>
      <c r="AG65" s="185" t="str">
        <f t="shared" si="2"/>
        <v/>
      </c>
      <c r="AH65" s="186" t="str">
        <f t="shared" si="3"/>
        <v/>
      </c>
    </row>
    <row r="66" spans="2:34" ht="22.5" customHeight="1" x14ac:dyDescent="0.25">
      <c r="B66" s="214" t="b">
        <v>1</v>
      </c>
      <c r="C66" s="42"/>
      <c r="D66" s="118" t="str">
        <f>IF(LEN(Vendor!E63)&lt;1,"",Vendor!E63)</f>
        <v/>
      </c>
      <c r="E66" s="119" t="str">
        <f>IF(LEN(Vendor!G63)&lt;1,"",Vendor!G63)</f>
        <v/>
      </c>
      <c r="F66" s="119" t="str">
        <f>IF(LEN(Vendor!J63)&lt;1,"",Vendor!J63)</f>
        <v/>
      </c>
      <c r="G66" s="119" t="str">
        <f>IF(LEN(Vendor!K63)&lt;1,"",Vendor!K63)</f>
        <v/>
      </c>
      <c r="H66" s="119" t="str">
        <f>IF(LEN(Vendor!H63)&lt;1,"",Vendor!H63)</f>
        <v/>
      </c>
      <c r="I66" s="120" t="str">
        <f>IF(LEN(Vendor!I63)&lt;1,"",Vendor!I63)</f>
        <v/>
      </c>
      <c r="J66" s="125" t="str">
        <f>IF(OR(B66=FALSE,LEN(Vendor!W63)&lt;1),"",Vendor!W63)</f>
        <v/>
      </c>
      <c r="K66" s="302"/>
      <c r="L66" s="53"/>
      <c r="M66" s="52"/>
      <c r="N66" s="52"/>
      <c r="O66" s="55"/>
      <c r="P66" s="136"/>
      <c r="Q66" s="51" t="s">
        <v>73</v>
      </c>
      <c r="R66" s="56"/>
      <c r="S66" s="51"/>
      <c r="T66" s="54"/>
      <c r="U66" s="282" t="str">
        <f>IF(LEN(Vendor!T63)&lt;1,"",IF(LEN(T66)&lt;1,Vendor!T63,Vendor!T63/(1-T66)))</f>
        <v/>
      </c>
      <c r="V66" s="270" t="str">
        <f>IF(LEN(Vendor!V63)&lt;1,"",Vendor!V63)</f>
        <v/>
      </c>
      <c r="W66" s="148"/>
      <c r="X66" s="196"/>
      <c r="Y66" s="149"/>
      <c r="Z66" s="148"/>
      <c r="AA66" s="196"/>
      <c r="AB66" s="149"/>
      <c r="AC66" s="182" t="str">
        <f>IF(LEN(Vendor!U63)&lt;1,"",Vendor!U63)</f>
        <v/>
      </c>
      <c r="AD66" s="51" t="s">
        <v>73</v>
      </c>
      <c r="AE66" s="192"/>
      <c r="AF66" s="186" t="str">
        <f>IFERROR(
_xlfn.SWITCH(AD66,
"Select","",
"OI &amp; Reflect",((U66-AE66)-(Vendor!T63-AC66))/(U66-AE66),
"OI",(U66-(Vendor!T63-AC66))/(U66),
"Scanback",""),"")</f>
        <v/>
      </c>
      <c r="AG66" s="185" t="str">
        <f t="shared" si="2"/>
        <v/>
      </c>
      <c r="AH66" s="186" t="str">
        <f t="shared" si="3"/>
        <v/>
      </c>
    </row>
    <row r="67" spans="2:34" ht="22.5" customHeight="1" x14ac:dyDescent="0.25">
      <c r="B67" s="214" t="b">
        <v>1</v>
      </c>
      <c r="C67" s="42"/>
      <c r="D67" s="118" t="str">
        <f>IF(LEN(Vendor!E64)&lt;1,"",Vendor!E64)</f>
        <v/>
      </c>
      <c r="E67" s="119" t="str">
        <f>IF(LEN(Vendor!G64)&lt;1,"",Vendor!G64)</f>
        <v/>
      </c>
      <c r="F67" s="119" t="str">
        <f>IF(LEN(Vendor!J64)&lt;1,"",Vendor!J64)</f>
        <v/>
      </c>
      <c r="G67" s="119" t="str">
        <f>IF(LEN(Vendor!K64)&lt;1,"",Vendor!K64)</f>
        <v/>
      </c>
      <c r="H67" s="119" t="str">
        <f>IF(LEN(Vendor!H64)&lt;1,"",Vendor!H64)</f>
        <v/>
      </c>
      <c r="I67" s="120" t="str">
        <f>IF(LEN(Vendor!I64)&lt;1,"",Vendor!I64)</f>
        <v/>
      </c>
      <c r="J67" s="125" t="str">
        <f>IF(OR(B67=FALSE,LEN(Vendor!W64)&lt;1),"",Vendor!W64)</f>
        <v/>
      </c>
      <c r="K67" s="302"/>
      <c r="L67" s="53"/>
      <c r="M67" s="52"/>
      <c r="N67" s="52"/>
      <c r="O67" s="55"/>
      <c r="P67" s="136"/>
      <c r="Q67" s="51" t="s">
        <v>73</v>
      </c>
      <c r="R67" s="56"/>
      <c r="S67" s="51"/>
      <c r="T67" s="54"/>
      <c r="U67" s="282" t="str">
        <f>IF(LEN(Vendor!T64)&lt;1,"",IF(LEN(T67)&lt;1,Vendor!T64,Vendor!T64/(1-T67)))</f>
        <v/>
      </c>
      <c r="V67" s="270" t="str">
        <f>IF(LEN(Vendor!V64)&lt;1,"",Vendor!V64)</f>
        <v/>
      </c>
      <c r="W67" s="148"/>
      <c r="X67" s="196"/>
      <c r="Y67" s="149"/>
      <c r="Z67" s="148"/>
      <c r="AA67" s="196"/>
      <c r="AB67" s="149"/>
      <c r="AC67" s="182" t="str">
        <f>IF(LEN(Vendor!U64)&lt;1,"",Vendor!U64)</f>
        <v/>
      </c>
      <c r="AD67" s="51" t="s">
        <v>73</v>
      </c>
      <c r="AE67" s="192"/>
      <c r="AF67" s="186" t="str">
        <f>IFERROR(
_xlfn.SWITCH(AD67,
"Select","",
"OI &amp; Reflect",((U67-AE67)-(Vendor!T64-AC67))/(U67-AE67),
"OI",(U67-(Vendor!T64-AC67))/(U67),
"Scanback",""),"")</f>
        <v/>
      </c>
      <c r="AG67" s="185" t="str">
        <f t="shared" si="2"/>
        <v/>
      </c>
      <c r="AH67" s="186" t="str">
        <f t="shared" si="3"/>
        <v/>
      </c>
    </row>
    <row r="68" spans="2:34" ht="22.5" customHeight="1" x14ac:dyDescent="0.25">
      <c r="B68" s="214" t="b">
        <v>1</v>
      </c>
      <c r="C68" s="42"/>
      <c r="D68" s="118" t="str">
        <f>IF(LEN(Vendor!E65)&lt;1,"",Vendor!E65)</f>
        <v/>
      </c>
      <c r="E68" s="119" t="str">
        <f>IF(LEN(Vendor!G65)&lt;1,"",Vendor!G65)</f>
        <v/>
      </c>
      <c r="F68" s="119" t="str">
        <f>IF(LEN(Vendor!J65)&lt;1,"",Vendor!J65)</f>
        <v/>
      </c>
      <c r="G68" s="119" t="str">
        <f>IF(LEN(Vendor!K65)&lt;1,"",Vendor!K65)</f>
        <v/>
      </c>
      <c r="H68" s="119" t="str">
        <f>IF(LEN(Vendor!H65)&lt;1,"",Vendor!H65)</f>
        <v/>
      </c>
      <c r="I68" s="120" t="str">
        <f>IF(LEN(Vendor!I65)&lt;1,"",Vendor!I65)</f>
        <v/>
      </c>
      <c r="J68" s="125" t="str">
        <f>IF(OR(B68=FALSE,LEN(Vendor!W65)&lt;1),"",Vendor!W65)</f>
        <v/>
      </c>
      <c r="K68" s="302"/>
      <c r="L68" s="53"/>
      <c r="M68" s="52"/>
      <c r="N68" s="52"/>
      <c r="O68" s="55"/>
      <c r="P68" s="136"/>
      <c r="Q68" s="51" t="s">
        <v>73</v>
      </c>
      <c r="R68" s="56"/>
      <c r="S68" s="51"/>
      <c r="T68" s="54"/>
      <c r="U68" s="282" t="str">
        <f>IF(LEN(Vendor!T65)&lt;1,"",IF(LEN(T68)&lt;1,Vendor!T65,Vendor!T65/(1-T68)))</f>
        <v/>
      </c>
      <c r="V68" s="270" t="str">
        <f>IF(LEN(Vendor!V65)&lt;1,"",Vendor!V65)</f>
        <v/>
      </c>
      <c r="W68" s="148"/>
      <c r="X68" s="196"/>
      <c r="Y68" s="149"/>
      <c r="Z68" s="148"/>
      <c r="AA68" s="196"/>
      <c r="AB68" s="149"/>
      <c r="AC68" s="182" t="str">
        <f>IF(LEN(Vendor!U65)&lt;1,"",Vendor!U65)</f>
        <v/>
      </c>
      <c r="AD68" s="51" t="s">
        <v>73</v>
      </c>
      <c r="AE68" s="192"/>
      <c r="AF68" s="186" t="str">
        <f>IFERROR(
_xlfn.SWITCH(AD68,
"Select","",
"OI &amp; Reflect",((U68-AE68)-(Vendor!T65-AC68))/(U68-AE68),
"OI",(U68-(Vendor!T65-AC68))/(U68),
"Scanback",""),"")</f>
        <v/>
      </c>
      <c r="AG68" s="185" t="str">
        <f t="shared" si="2"/>
        <v/>
      </c>
      <c r="AH68" s="186" t="str">
        <f t="shared" si="3"/>
        <v/>
      </c>
    </row>
    <row r="69" spans="2:34" ht="22.5" customHeight="1" x14ac:dyDescent="0.25">
      <c r="B69" s="214" t="b">
        <v>1</v>
      </c>
      <c r="C69" s="42"/>
      <c r="D69" s="118" t="str">
        <f>IF(LEN(Vendor!E66)&lt;1,"",Vendor!E66)</f>
        <v/>
      </c>
      <c r="E69" s="119" t="str">
        <f>IF(LEN(Vendor!G66)&lt;1,"",Vendor!G66)</f>
        <v/>
      </c>
      <c r="F69" s="119" t="str">
        <f>IF(LEN(Vendor!J66)&lt;1,"",Vendor!J66)</f>
        <v/>
      </c>
      <c r="G69" s="119" t="str">
        <f>IF(LEN(Vendor!K66)&lt;1,"",Vendor!K66)</f>
        <v/>
      </c>
      <c r="H69" s="119" t="str">
        <f>IF(LEN(Vendor!H66)&lt;1,"",Vendor!H66)</f>
        <v/>
      </c>
      <c r="I69" s="120" t="str">
        <f>IF(LEN(Vendor!I66)&lt;1,"",Vendor!I66)</f>
        <v/>
      </c>
      <c r="J69" s="125" t="str">
        <f>IF(OR(B69=FALSE,LEN(Vendor!W66)&lt;1),"",Vendor!W66)</f>
        <v/>
      </c>
      <c r="K69" s="302"/>
      <c r="L69" s="53"/>
      <c r="M69" s="52"/>
      <c r="N69" s="52"/>
      <c r="O69" s="55"/>
      <c r="P69" s="136"/>
      <c r="Q69" s="51" t="s">
        <v>73</v>
      </c>
      <c r="R69" s="56"/>
      <c r="S69" s="51"/>
      <c r="T69" s="54"/>
      <c r="U69" s="282" t="str">
        <f>IF(LEN(Vendor!T66)&lt;1,"",IF(LEN(T69)&lt;1,Vendor!T66,Vendor!T66/(1-T69)))</f>
        <v/>
      </c>
      <c r="V69" s="270" t="str">
        <f>IF(LEN(Vendor!V66)&lt;1,"",Vendor!V66)</f>
        <v/>
      </c>
      <c r="W69" s="148"/>
      <c r="X69" s="196"/>
      <c r="Y69" s="149"/>
      <c r="Z69" s="148"/>
      <c r="AA69" s="196"/>
      <c r="AB69" s="149"/>
      <c r="AC69" s="182" t="str">
        <f>IF(LEN(Vendor!U66)&lt;1,"",Vendor!U66)</f>
        <v/>
      </c>
      <c r="AD69" s="51" t="s">
        <v>73</v>
      </c>
      <c r="AE69" s="192"/>
      <c r="AF69" s="186" t="str">
        <f>IFERROR(
_xlfn.SWITCH(AD69,
"Select","",
"OI &amp; Reflect",((U69-AE69)-(Vendor!T66-AC69))/(U69-AE69),
"OI",(U69-(Vendor!T66-AC69))/(U69),
"Scanback",""),"")</f>
        <v/>
      </c>
      <c r="AG69" s="185" t="str">
        <f t="shared" si="2"/>
        <v/>
      </c>
      <c r="AH69" s="186" t="str">
        <f t="shared" si="3"/>
        <v/>
      </c>
    </row>
    <row r="70" spans="2:34" ht="22.5" customHeight="1" x14ac:dyDescent="0.25">
      <c r="B70" s="214" t="b">
        <v>1</v>
      </c>
      <c r="C70" s="42"/>
      <c r="D70" s="118" t="str">
        <f>IF(LEN(Vendor!E67)&lt;1,"",Vendor!E67)</f>
        <v/>
      </c>
      <c r="E70" s="119" t="str">
        <f>IF(LEN(Vendor!G67)&lt;1,"",Vendor!G67)</f>
        <v/>
      </c>
      <c r="F70" s="119" t="str">
        <f>IF(LEN(Vendor!J67)&lt;1,"",Vendor!J67)</f>
        <v/>
      </c>
      <c r="G70" s="119" t="str">
        <f>IF(LEN(Vendor!K67)&lt;1,"",Vendor!K67)</f>
        <v/>
      </c>
      <c r="H70" s="119" t="str">
        <f>IF(LEN(Vendor!H67)&lt;1,"",Vendor!H67)</f>
        <v/>
      </c>
      <c r="I70" s="120" t="str">
        <f>IF(LEN(Vendor!I67)&lt;1,"",Vendor!I67)</f>
        <v/>
      </c>
      <c r="J70" s="125" t="str">
        <f>IF(OR(B70=FALSE,LEN(Vendor!W67)&lt;1),"",Vendor!W67)</f>
        <v/>
      </c>
      <c r="K70" s="302"/>
      <c r="L70" s="53"/>
      <c r="M70" s="52"/>
      <c r="N70" s="52"/>
      <c r="O70" s="55"/>
      <c r="P70" s="136"/>
      <c r="Q70" s="51" t="s">
        <v>73</v>
      </c>
      <c r="R70" s="56"/>
      <c r="S70" s="51"/>
      <c r="T70" s="54"/>
      <c r="U70" s="282" t="str">
        <f>IF(LEN(Vendor!T67)&lt;1,"",IF(LEN(T70)&lt;1,Vendor!T67,Vendor!T67/(1-T70)))</f>
        <v/>
      </c>
      <c r="V70" s="270" t="str">
        <f>IF(LEN(Vendor!V67)&lt;1,"",Vendor!V67)</f>
        <v/>
      </c>
      <c r="W70" s="148"/>
      <c r="X70" s="196"/>
      <c r="Y70" s="149"/>
      <c r="Z70" s="148"/>
      <c r="AA70" s="196"/>
      <c r="AB70" s="149"/>
      <c r="AC70" s="182" t="str">
        <f>IF(LEN(Vendor!U67)&lt;1,"",Vendor!U67)</f>
        <v/>
      </c>
      <c r="AD70" s="51" t="s">
        <v>73</v>
      </c>
      <c r="AE70" s="192"/>
      <c r="AF70" s="186" t="str">
        <f>IFERROR(
_xlfn.SWITCH(AD70,
"Select","",
"OI &amp; Reflect",((U70-AE70)-(Vendor!T67-AC70))/(U70-AE70),
"OI",(U70-(Vendor!T67-AC70))/(U70),
"Scanback",""),"")</f>
        <v/>
      </c>
      <c r="AG70" s="185" t="str">
        <f t="shared" si="2"/>
        <v/>
      </c>
      <c r="AH70" s="186" t="str">
        <f t="shared" si="3"/>
        <v/>
      </c>
    </row>
    <row r="71" spans="2:34" ht="22.5" customHeight="1" x14ac:dyDescent="0.25">
      <c r="B71" s="214" t="b">
        <v>1</v>
      </c>
      <c r="C71" s="42"/>
      <c r="D71" s="118" t="str">
        <f>IF(LEN(Vendor!E68)&lt;1,"",Vendor!E68)</f>
        <v/>
      </c>
      <c r="E71" s="119" t="str">
        <f>IF(LEN(Vendor!G68)&lt;1,"",Vendor!G68)</f>
        <v/>
      </c>
      <c r="F71" s="119" t="str">
        <f>IF(LEN(Vendor!J68)&lt;1,"",Vendor!J68)</f>
        <v/>
      </c>
      <c r="G71" s="119" t="str">
        <f>IF(LEN(Vendor!K68)&lt;1,"",Vendor!K68)</f>
        <v/>
      </c>
      <c r="H71" s="119" t="str">
        <f>IF(LEN(Vendor!H68)&lt;1,"",Vendor!H68)</f>
        <v/>
      </c>
      <c r="I71" s="120" t="str">
        <f>IF(LEN(Vendor!I68)&lt;1,"",Vendor!I68)</f>
        <v/>
      </c>
      <c r="J71" s="125" t="str">
        <f>IF(OR(B71=FALSE,LEN(Vendor!W68)&lt;1),"",Vendor!W68)</f>
        <v/>
      </c>
      <c r="K71" s="302"/>
      <c r="L71" s="53"/>
      <c r="M71" s="52"/>
      <c r="N71" s="52"/>
      <c r="O71" s="55"/>
      <c r="P71" s="136"/>
      <c r="Q71" s="51" t="s">
        <v>73</v>
      </c>
      <c r="R71" s="56"/>
      <c r="S71" s="51"/>
      <c r="T71" s="54"/>
      <c r="U71" s="282" t="str">
        <f>IF(LEN(Vendor!T68)&lt;1,"",IF(LEN(T71)&lt;1,Vendor!T68,Vendor!T68/(1-T71)))</f>
        <v/>
      </c>
      <c r="V71" s="270" t="str">
        <f>IF(LEN(Vendor!V68)&lt;1,"",Vendor!V68)</f>
        <v/>
      </c>
      <c r="W71" s="148"/>
      <c r="X71" s="196"/>
      <c r="Y71" s="149"/>
      <c r="Z71" s="148"/>
      <c r="AA71" s="196"/>
      <c r="AB71" s="149"/>
      <c r="AC71" s="182" t="str">
        <f>IF(LEN(Vendor!U68)&lt;1,"",Vendor!U68)</f>
        <v/>
      </c>
      <c r="AD71" s="51" t="s">
        <v>73</v>
      </c>
      <c r="AE71" s="192"/>
      <c r="AF71" s="186" t="str">
        <f>IFERROR(
_xlfn.SWITCH(AD71,
"Select","",
"OI &amp; Reflect",((U71-AE71)-(Vendor!T68-AC71))/(U71-AE71),
"OI",(U71-(Vendor!T68-AC71))/(U71),
"Scanback",""),"")</f>
        <v/>
      </c>
      <c r="AG71" s="185" t="str">
        <f t="shared" si="2"/>
        <v/>
      </c>
      <c r="AH71" s="186" t="str">
        <f t="shared" si="3"/>
        <v/>
      </c>
    </row>
    <row r="72" spans="2:34" ht="22.5" customHeight="1" x14ac:dyDescent="0.25">
      <c r="B72" s="214" t="b">
        <v>1</v>
      </c>
      <c r="C72" s="42"/>
      <c r="D72" s="118" t="str">
        <f>IF(LEN(Vendor!E69)&lt;1,"",Vendor!E69)</f>
        <v/>
      </c>
      <c r="E72" s="119" t="str">
        <f>IF(LEN(Vendor!G69)&lt;1,"",Vendor!G69)</f>
        <v/>
      </c>
      <c r="F72" s="119" t="str">
        <f>IF(LEN(Vendor!J69)&lt;1,"",Vendor!J69)</f>
        <v/>
      </c>
      <c r="G72" s="119" t="str">
        <f>IF(LEN(Vendor!K69)&lt;1,"",Vendor!K69)</f>
        <v/>
      </c>
      <c r="H72" s="119" t="str">
        <f>IF(LEN(Vendor!H69)&lt;1,"",Vendor!H69)</f>
        <v/>
      </c>
      <c r="I72" s="120" t="str">
        <f>IF(LEN(Vendor!I69)&lt;1,"",Vendor!I69)</f>
        <v/>
      </c>
      <c r="J72" s="125" t="str">
        <f>IF(OR(B72=FALSE,LEN(Vendor!W69)&lt;1),"",Vendor!W69)</f>
        <v/>
      </c>
      <c r="K72" s="302"/>
      <c r="L72" s="53"/>
      <c r="M72" s="52"/>
      <c r="N72" s="52"/>
      <c r="O72" s="55"/>
      <c r="P72" s="136"/>
      <c r="Q72" s="51" t="s">
        <v>73</v>
      </c>
      <c r="R72" s="56"/>
      <c r="S72" s="51"/>
      <c r="T72" s="54"/>
      <c r="U72" s="282" t="str">
        <f>IF(LEN(Vendor!T69)&lt;1,"",IF(LEN(T72)&lt;1,Vendor!T69,Vendor!T69/(1-T72)))</f>
        <v/>
      </c>
      <c r="V72" s="270" t="str">
        <f>IF(LEN(Vendor!V69)&lt;1,"",Vendor!V69)</f>
        <v/>
      </c>
      <c r="W72" s="148"/>
      <c r="X72" s="196"/>
      <c r="Y72" s="149"/>
      <c r="Z72" s="148"/>
      <c r="AA72" s="196"/>
      <c r="AB72" s="149"/>
      <c r="AC72" s="182" t="str">
        <f>IF(LEN(Vendor!U69)&lt;1,"",Vendor!U69)</f>
        <v/>
      </c>
      <c r="AD72" s="51" t="s">
        <v>73</v>
      </c>
      <c r="AE72" s="192"/>
      <c r="AF72" s="186" t="str">
        <f>IFERROR(
_xlfn.SWITCH(AD72,
"Select","",
"OI &amp; Reflect",((U72-AE72)-(Vendor!T69-AC72))/(U72-AE72),
"OI",(U72-(Vendor!T69-AC72))/(U72),
"Scanback",""),"")</f>
        <v/>
      </c>
      <c r="AG72" s="185" t="str">
        <f t="shared" si="2"/>
        <v/>
      </c>
      <c r="AH72" s="186" t="str">
        <f t="shared" si="3"/>
        <v/>
      </c>
    </row>
    <row r="73" spans="2:34" ht="22.5" customHeight="1" x14ac:dyDescent="0.25">
      <c r="B73" s="214" t="b">
        <v>1</v>
      </c>
      <c r="C73" s="42"/>
      <c r="D73" s="118" t="str">
        <f>IF(LEN(Vendor!E70)&lt;1,"",Vendor!E70)</f>
        <v/>
      </c>
      <c r="E73" s="119" t="str">
        <f>IF(LEN(Vendor!G70)&lt;1,"",Vendor!G70)</f>
        <v/>
      </c>
      <c r="F73" s="119" t="str">
        <f>IF(LEN(Vendor!J70)&lt;1,"",Vendor!J70)</f>
        <v/>
      </c>
      <c r="G73" s="119" t="str">
        <f>IF(LEN(Vendor!K70)&lt;1,"",Vendor!K70)</f>
        <v/>
      </c>
      <c r="H73" s="119" t="str">
        <f>IF(LEN(Vendor!H70)&lt;1,"",Vendor!H70)</f>
        <v/>
      </c>
      <c r="I73" s="120" t="str">
        <f>IF(LEN(Vendor!I70)&lt;1,"",Vendor!I70)</f>
        <v/>
      </c>
      <c r="J73" s="125" t="str">
        <f>IF(OR(B73=FALSE,LEN(Vendor!W70)&lt;1),"",Vendor!W70)</f>
        <v/>
      </c>
      <c r="K73" s="302"/>
      <c r="L73" s="53"/>
      <c r="M73" s="52"/>
      <c r="N73" s="52"/>
      <c r="O73" s="55"/>
      <c r="P73" s="136"/>
      <c r="Q73" s="51" t="s">
        <v>73</v>
      </c>
      <c r="R73" s="56"/>
      <c r="S73" s="51"/>
      <c r="T73" s="54"/>
      <c r="U73" s="282" t="str">
        <f>IF(LEN(Vendor!T70)&lt;1,"",IF(LEN(T73)&lt;1,Vendor!T70,Vendor!T70/(1-T73)))</f>
        <v/>
      </c>
      <c r="V73" s="270" t="str">
        <f>IF(LEN(Vendor!V70)&lt;1,"",Vendor!V70)</f>
        <v/>
      </c>
      <c r="W73" s="148"/>
      <c r="X73" s="196"/>
      <c r="Y73" s="149"/>
      <c r="Z73" s="148"/>
      <c r="AA73" s="196"/>
      <c r="AB73" s="149"/>
      <c r="AC73" s="182" t="str">
        <f>IF(LEN(Vendor!U70)&lt;1,"",Vendor!U70)</f>
        <v/>
      </c>
      <c r="AD73" s="51" t="s">
        <v>73</v>
      </c>
      <c r="AE73" s="192"/>
      <c r="AF73" s="186" t="str">
        <f>IFERROR(
_xlfn.SWITCH(AD73,
"Select","",
"OI &amp; Reflect",((U73-AE73)-(Vendor!T70-AC73))/(U73-AE73),
"OI",(U73-(Vendor!T70-AC73))/(U73),
"Scanback",""),"")</f>
        <v/>
      </c>
      <c r="AG73" s="185" t="str">
        <f t="shared" si="2"/>
        <v/>
      </c>
      <c r="AH73" s="186" t="str">
        <f t="shared" si="3"/>
        <v/>
      </c>
    </row>
    <row r="74" spans="2:34" ht="22.5" customHeight="1" x14ac:dyDescent="0.25">
      <c r="B74" s="214" t="b">
        <v>1</v>
      </c>
      <c r="C74" s="42"/>
      <c r="D74" s="118" t="str">
        <f>IF(LEN(Vendor!E71)&lt;1,"",Vendor!E71)</f>
        <v/>
      </c>
      <c r="E74" s="119" t="str">
        <f>IF(LEN(Vendor!G71)&lt;1,"",Vendor!G71)</f>
        <v/>
      </c>
      <c r="F74" s="119" t="str">
        <f>IF(LEN(Vendor!J71)&lt;1,"",Vendor!J71)</f>
        <v/>
      </c>
      <c r="G74" s="119" t="str">
        <f>IF(LEN(Vendor!K71)&lt;1,"",Vendor!K71)</f>
        <v/>
      </c>
      <c r="H74" s="119" t="str">
        <f>IF(LEN(Vendor!H71)&lt;1,"",Vendor!H71)</f>
        <v/>
      </c>
      <c r="I74" s="120" t="str">
        <f>IF(LEN(Vendor!I71)&lt;1,"",Vendor!I71)</f>
        <v/>
      </c>
      <c r="J74" s="125" t="str">
        <f>IF(OR(B74=FALSE,LEN(Vendor!W71)&lt;1),"",Vendor!W71)</f>
        <v/>
      </c>
      <c r="K74" s="302"/>
      <c r="L74" s="53"/>
      <c r="M74" s="52"/>
      <c r="N74" s="52"/>
      <c r="O74" s="55"/>
      <c r="P74" s="136"/>
      <c r="Q74" s="51" t="s">
        <v>73</v>
      </c>
      <c r="R74" s="56"/>
      <c r="S74" s="51"/>
      <c r="T74" s="54"/>
      <c r="U74" s="282" t="str">
        <f>IF(LEN(Vendor!T71)&lt;1,"",IF(LEN(T74)&lt;1,Vendor!T71,Vendor!T71/(1-T74)))</f>
        <v/>
      </c>
      <c r="V74" s="270" t="str">
        <f>IF(LEN(Vendor!V71)&lt;1,"",Vendor!V71)</f>
        <v/>
      </c>
      <c r="W74" s="148"/>
      <c r="X74" s="196"/>
      <c r="Y74" s="149"/>
      <c r="Z74" s="148"/>
      <c r="AA74" s="196"/>
      <c r="AB74" s="149"/>
      <c r="AC74" s="182" t="str">
        <f>IF(LEN(Vendor!U71)&lt;1,"",Vendor!U71)</f>
        <v/>
      </c>
      <c r="AD74" s="51" t="s">
        <v>73</v>
      </c>
      <c r="AE74" s="192"/>
      <c r="AF74" s="186" t="str">
        <f>IFERROR(
_xlfn.SWITCH(AD74,
"Select","",
"OI &amp; Reflect",((U74-AE74)-(Vendor!T71-AC74))/(U74-AE74),
"OI",(U74-(Vendor!T71-AC74))/(U74),
"Scanback",""),"")</f>
        <v/>
      </c>
      <c r="AG74" s="185" t="str">
        <f t="shared" si="2"/>
        <v/>
      </c>
      <c r="AH74" s="186" t="str">
        <f t="shared" si="3"/>
        <v/>
      </c>
    </row>
    <row r="75" spans="2:34" ht="22.5" customHeight="1" x14ac:dyDescent="0.25">
      <c r="B75" s="214" t="b">
        <v>1</v>
      </c>
      <c r="C75" s="42"/>
      <c r="D75" s="118" t="str">
        <f>IF(LEN(Vendor!E72)&lt;1,"",Vendor!E72)</f>
        <v/>
      </c>
      <c r="E75" s="119" t="str">
        <f>IF(LEN(Vendor!G72)&lt;1,"",Vendor!G72)</f>
        <v/>
      </c>
      <c r="F75" s="119" t="str">
        <f>IF(LEN(Vendor!J72)&lt;1,"",Vendor!J72)</f>
        <v/>
      </c>
      <c r="G75" s="119" t="str">
        <f>IF(LEN(Vendor!K72)&lt;1,"",Vendor!K72)</f>
        <v/>
      </c>
      <c r="H75" s="119" t="str">
        <f>IF(LEN(Vendor!H72)&lt;1,"",Vendor!H72)</f>
        <v/>
      </c>
      <c r="I75" s="120" t="str">
        <f>IF(LEN(Vendor!I72)&lt;1,"",Vendor!I72)</f>
        <v/>
      </c>
      <c r="J75" s="125" t="str">
        <f>IF(OR(B75=FALSE,LEN(Vendor!W72)&lt;1),"",Vendor!W72)</f>
        <v/>
      </c>
      <c r="K75" s="302"/>
      <c r="L75" s="53"/>
      <c r="M75" s="52"/>
      <c r="N75" s="52"/>
      <c r="O75" s="55"/>
      <c r="P75" s="136"/>
      <c r="Q75" s="51" t="s">
        <v>73</v>
      </c>
      <c r="R75" s="56"/>
      <c r="S75" s="51"/>
      <c r="T75" s="54"/>
      <c r="U75" s="282" t="str">
        <f>IF(LEN(Vendor!T72)&lt;1,"",IF(LEN(T75)&lt;1,Vendor!T72,Vendor!T72/(1-T75)))</f>
        <v/>
      </c>
      <c r="V75" s="270" t="str">
        <f>IF(LEN(Vendor!V72)&lt;1,"",Vendor!V72)</f>
        <v/>
      </c>
      <c r="W75" s="148"/>
      <c r="X75" s="196"/>
      <c r="Y75" s="149"/>
      <c r="Z75" s="148"/>
      <c r="AA75" s="196"/>
      <c r="AB75" s="149"/>
      <c r="AC75" s="182" t="str">
        <f>IF(LEN(Vendor!U72)&lt;1,"",Vendor!U72)</f>
        <v/>
      </c>
      <c r="AD75" s="51" t="s">
        <v>73</v>
      </c>
      <c r="AE75" s="192"/>
      <c r="AF75" s="186" t="str">
        <f>IFERROR(
_xlfn.SWITCH(AD75,
"Select","",
"OI &amp; Reflect",((U75-AE75)-(Vendor!T72-AC75))/(U75-AE75),
"OI",(U75-(Vendor!T72-AC75))/(U75),
"Scanback",""),"")</f>
        <v/>
      </c>
      <c r="AG75" s="185" t="str">
        <f t="shared" si="2"/>
        <v/>
      </c>
      <c r="AH75" s="186" t="str">
        <f t="shared" si="3"/>
        <v/>
      </c>
    </row>
    <row r="76" spans="2:34" ht="22.5" customHeight="1" x14ac:dyDescent="0.25">
      <c r="B76" s="214" t="b">
        <v>1</v>
      </c>
      <c r="C76" s="42"/>
      <c r="D76" s="118" t="str">
        <f>IF(LEN(Vendor!E73)&lt;1,"",Vendor!E73)</f>
        <v/>
      </c>
      <c r="E76" s="119" t="str">
        <f>IF(LEN(Vendor!G73)&lt;1,"",Vendor!G73)</f>
        <v/>
      </c>
      <c r="F76" s="119" t="str">
        <f>IF(LEN(Vendor!J73)&lt;1,"",Vendor!J73)</f>
        <v/>
      </c>
      <c r="G76" s="119" t="str">
        <f>IF(LEN(Vendor!K73)&lt;1,"",Vendor!K73)</f>
        <v/>
      </c>
      <c r="H76" s="119" t="str">
        <f>IF(LEN(Vendor!H73)&lt;1,"",Vendor!H73)</f>
        <v/>
      </c>
      <c r="I76" s="120" t="str">
        <f>IF(LEN(Vendor!I73)&lt;1,"",Vendor!I73)</f>
        <v/>
      </c>
      <c r="J76" s="125" t="str">
        <f>IF(OR(B76=FALSE,LEN(Vendor!W73)&lt;1),"",Vendor!W73)</f>
        <v/>
      </c>
      <c r="K76" s="302"/>
      <c r="L76" s="53"/>
      <c r="M76" s="52"/>
      <c r="N76" s="52"/>
      <c r="O76" s="55"/>
      <c r="P76" s="136"/>
      <c r="Q76" s="51" t="s">
        <v>73</v>
      </c>
      <c r="R76" s="56"/>
      <c r="S76" s="51"/>
      <c r="T76" s="54"/>
      <c r="U76" s="282" t="str">
        <f>IF(LEN(Vendor!T73)&lt;1,"",IF(LEN(T76)&lt;1,Vendor!T73,Vendor!T73/(1-T76)))</f>
        <v/>
      </c>
      <c r="V76" s="270" t="str">
        <f>IF(LEN(Vendor!V73)&lt;1,"",Vendor!V73)</f>
        <v/>
      </c>
      <c r="W76" s="148"/>
      <c r="X76" s="196"/>
      <c r="Y76" s="149"/>
      <c r="Z76" s="148"/>
      <c r="AA76" s="196"/>
      <c r="AB76" s="149"/>
      <c r="AC76" s="182" t="str">
        <f>IF(LEN(Vendor!U73)&lt;1,"",Vendor!U73)</f>
        <v/>
      </c>
      <c r="AD76" s="51" t="s">
        <v>73</v>
      </c>
      <c r="AE76" s="192"/>
      <c r="AF76" s="186" t="str">
        <f>IFERROR(
_xlfn.SWITCH(AD76,
"Select","",
"OI &amp; Reflect",((U76-AE76)-(Vendor!T73-AC76))/(U76-AE76),
"OI",(U76-(Vendor!T73-AC76))/(U76),
"Scanback",""),"")</f>
        <v/>
      </c>
      <c r="AG76" s="185" t="str">
        <f t="shared" si="2"/>
        <v/>
      </c>
      <c r="AH76" s="186" t="str">
        <f t="shared" si="3"/>
        <v/>
      </c>
    </row>
    <row r="77" spans="2:34" ht="22.5" customHeight="1" x14ac:dyDescent="0.25">
      <c r="B77" s="214" t="b">
        <v>1</v>
      </c>
      <c r="C77" s="42"/>
      <c r="D77" s="118" t="str">
        <f>IF(LEN(Vendor!E74)&lt;1,"",Vendor!E74)</f>
        <v/>
      </c>
      <c r="E77" s="119" t="str">
        <f>IF(LEN(Vendor!G74)&lt;1,"",Vendor!G74)</f>
        <v/>
      </c>
      <c r="F77" s="119" t="str">
        <f>IF(LEN(Vendor!J74)&lt;1,"",Vendor!J74)</f>
        <v/>
      </c>
      <c r="G77" s="119" t="str">
        <f>IF(LEN(Vendor!K74)&lt;1,"",Vendor!K74)</f>
        <v/>
      </c>
      <c r="H77" s="119" t="str">
        <f>IF(LEN(Vendor!H74)&lt;1,"",Vendor!H74)</f>
        <v/>
      </c>
      <c r="I77" s="120" t="str">
        <f>IF(LEN(Vendor!I74)&lt;1,"",Vendor!I74)</f>
        <v/>
      </c>
      <c r="J77" s="125" t="str">
        <f>IF(OR(B77=FALSE,LEN(Vendor!W74)&lt;1),"",Vendor!W74)</f>
        <v/>
      </c>
      <c r="K77" s="302"/>
      <c r="L77" s="53"/>
      <c r="M77" s="52"/>
      <c r="N77" s="52"/>
      <c r="O77" s="55"/>
      <c r="P77" s="136"/>
      <c r="Q77" s="51" t="s">
        <v>73</v>
      </c>
      <c r="R77" s="56"/>
      <c r="S77" s="51"/>
      <c r="T77" s="54"/>
      <c r="U77" s="282" t="str">
        <f>IF(LEN(Vendor!T74)&lt;1,"",IF(LEN(T77)&lt;1,Vendor!T74,Vendor!T74/(1-T77)))</f>
        <v/>
      </c>
      <c r="V77" s="270" t="str">
        <f>IF(LEN(Vendor!V74)&lt;1,"",Vendor!V74)</f>
        <v/>
      </c>
      <c r="W77" s="148"/>
      <c r="X77" s="196"/>
      <c r="Y77" s="149"/>
      <c r="Z77" s="148"/>
      <c r="AA77" s="196"/>
      <c r="AB77" s="149"/>
      <c r="AC77" s="182" t="str">
        <f>IF(LEN(Vendor!U74)&lt;1,"",Vendor!U74)</f>
        <v/>
      </c>
      <c r="AD77" s="51" t="s">
        <v>73</v>
      </c>
      <c r="AE77" s="192"/>
      <c r="AF77" s="186" t="str">
        <f>IFERROR(
_xlfn.SWITCH(AD77,
"Select","",
"OI &amp; Reflect",((U77-AE77)-(Vendor!T74-AC77))/(U77-AE77),
"OI",(U77-(Vendor!T74-AC77))/(U77),
"Scanback",""),"")</f>
        <v/>
      </c>
      <c r="AG77" s="185" t="str">
        <f t="shared" si="2"/>
        <v/>
      </c>
      <c r="AH77" s="186" t="str">
        <f t="shared" si="3"/>
        <v/>
      </c>
    </row>
    <row r="78" spans="2:34" ht="22.5" customHeight="1" x14ac:dyDescent="0.25">
      <c r="B78" s="214" t="b">
        <v>1</v>
      </c>
      <c r="C78" s="42"/>
      <c r="D78" s="118" t="str">
        <f>IF(LEN(Vendor!E75)&lt;1,"",Vendor!E75)</f>
        <v/>
      </c>
      <c r="E78" s="119" t="str">
        <f>IF(LEN(Vendor!G75)&lt;1,"",Vendor!G75)</f>
        <v/>
      </c>
      <c r="F78" s="119" t="str">
        <f>IF(LEN(Vendor!J75)&lt;1,"",Vendor!J75)</f>
        <v/>
      </c>
      <c r="G78" s="119" t="str">
        <f>IF(LEN(Vendor!K75)&lt;1,"",Vendor!K75)</f>
        <v/>
      </c>
      <c r="H78" s="119" t="str">
        <f>IF(LEN(Vendor!H75)&lt;1,"",Vendor!H75)</f>
        <v/>
      </c>
      <c r="I78" s="120" t="str">
        <f>IF(LEN(Vendor!I75)&lt;1,"",Vendor!I75)</f>
        <v/>
      </c>
      <c r="J78" s="125" t="str">
        <f>IF(OR(B78=FALSE,LEN(Vendor!W75)&lt;1),"",Vendor!W75)</f>
        <v/>
      </c>
      <c r="K78" s="302"/>
      <c r="L78" s="53"/>
      <c r="M78" s="52"/>
      <c r="N78" s="52"/>
      <c r="O78" s="55"/>
      <c r="P78" s="136"/>
      <c r="Q78" s="51" t="s">
        <v>73</v>
      </c>
      <c r="R78" s="56"/>
      <c r="S78" s="51"/>
      <c r="T78" s="54"/>
      <c r="U78" s="282" t="str">
        <f>IF(LEN(Vendor!T75)&lt;1,"",IF(LEN(T78)&lt;1,Vendor!T75,Vendor!T75/(1-T78)))</f>
        <v/>
      </c>
      <c r="V78" s="270" t="str">
        <f>IF(LEN(Vendor!V75)&lt;1,"",Vendor!V75)</f>
        <v/>
      </c>
      <c r="W78" s="148"/>
      <c r="X78" s="196"/>
      <c r="Y78" s="149"/>
      <c r="Z78" s="148"/>
      <c r="AA78" s="196"/>
      <c r="AB78" s="149"/>
      <c r="AC78" s="182" t="str">
        <f>IF(LEN(Vendor!U75)&lt;1,"",Vendor!U75)</f>
        <v/>
      </c>
      <c r="AD78" s="51" t="s">
        <v>73</v>
      </c>
      <c r="AE78" s="192"/>
      <c r="AF78" s="186" t="str">
        <f>IFERROR(
_xlfn.SWITCH(AD78,
"Select","",
"OI &amp; Reflect",((U78-AE78)-(Vendor!T75-AC78))/(U78-AE78),
"OI",(U78-(Vendor!T75-AC78))/(U78),
"Scanback",""),"")</f>
        <v/>
      </c>
      <c r="AG78" s="185" t="str">
        <f t="shared" si="2"/>
        <v/>
      </c>
      <c r="AH78" s="186" t="str">
        <f t="shared" si="3"/>
        <v/>
      </c>
    </row>
    <row r="79" spans="2:34" ht="22.5" customHeight="1" x14ac:dyDescent="0.25">
      <c r="B79" s="214" t="b">
        <v>1</v>
      </c>
      <c r="C79" s="42"/>
      <c r="D79" s="118" t="str">
        <f>IF(LEN(Vendor!E76)&lt;1,"",Vendor!E76)</f>
        <v/>
      </c>
      <c r="E79" s="119" t="str">
        <f>IF(LEN(Vendor!G76)&lt;1,"",Vendor!G76)</f>
        <v/>
      </c>
      <c r="F79" s="119" t="str">
        <f>IF(LEN(Vendor!J76)&lt;1,"",Vendor!J76)</f>
        <v/>
      </c>
      <c r="G79" s="119" t="str">
        <f>IF(LEN(Vendor!K76)&lt;1,"",Vendor!K76)</f>
        <v/>
      </c>
      <c r="H79" s="119" t="str">
        <f>IF(LEN(Vendor!H76)&lt;1,"",Vendor!H76)</f>
        <v/>
      </c>
      <c r="I79" s="120" t="str">
        <f>IF(LEN(Vendor!I76)&lt;1,"",Vendor!I76)</f>
        <v/>
      </c>
      <c r="J79" s="125" t="str">
        <f>IF(OR(B79=FALSE,LEN(Vendor!W76)&lt;1),"",Vendor!W76)</f>
        <v/>
      </c>
      <c r="K79" s="302"/>
      <c r="L79" s="53"/>
      <c r="M79" s="52"/>
      <c r="N79" s="52"/>
      <c r="O79" s="55"/>
      <c r="P79" s="136"/>
      <c r="Q79" s="51" t="s">
        <v>73</v>
      </c>
      <c r="R79" s="56"/>
      <c r="S79" s="51"/>
      <c r="T79" s="54"/>
      <c r="U79" s="282" t="str">
        <f>IF(LEN(Vendor!T76)&lt;1,"",IF(LEN(T79)&lt;1,Vendor!T76,Vendor!T76/(1-T79)))</f>
        <v/>
      </c>
      <c r="V79" s="270" t="str">
        <f>IF(LEN(Vendor!V76)&lt;1,"",Vendor!V76)</f>
        <v/>
      </c>
      <c r="W79" s="148"/>
      <c r="X79" s="196"/>
      <c r="Y79" s="149"/>
      <c r="Z79" s="148"/>
      <c r="AA79" s="196"/>
      <c r="AB79" s="149"/>
      <c r="AC79" s="182" t="str">
        <f>IF(LEN(Vendor!U76)&lt;1,"",Vendor!U76)</f>
        <v/>
      </c>
      <c r="AD79" s="51" t="s">
        <v>73</v>
      </c>
      <c r="AE79" s="192"/>
      <c r="AF79" s="186" t="str">
        <f>IFERROR(
_xlfn.SWITCH(AD79,
"Select","",
"OI &amp; Reflect",((U79-AE79)-(Vendor!T76-AC79))/(U79-AE79),
"OI",(U79-(Vendor!T76-AC79))/(U79),
"Scanback",""),"")</f>
        <v/>
      </c>
      <c r="AG79" s="185" t="str">
        <f t="shared" si="2"/>
        <v/>
      </c>
      <c r="AH79" s="186" t="str">
        <f t="shared" si="3"/>
        <v/>
      </c>
    </row>
    <row r="80" spans="2:34" ht="22.5" customHeight="1" x14ac:dyDescent="0.25">
      <c r="B80" s="214" t="b">
        <v>1</v>
      </c>
      <c r="C80" s="42"/>
      <c r="D80" s="118" t="str">
        <f>IF(LEN(Vendor!E77)&lt;1,"",Vendor!E77)</f>
        <v/>
      </c>
      <c r="E80" s="119" t="str">
        <f>IF(LEN(Vendor!G77)&lt;1,"",Vendor!G77)</f>
        <v/>
      </c>
      <c r="F80" s="119" t="str">
        <f>IF(LEN(Vendor!J77)&lt;1,"",Vendor!J77)</f>
        <v/>
      </c>
      <c r="G80" s="119" t="str">
        <f>IF(LEN(Vendor!K77)&lt;1,"",Vendor!K77)</f>
        <v/>
      </c>
      <c r="H80" s="119" t="str">
        <f>IF(LEN(Vendor!H77)&lt;1,"",Vendor!H77)</f>
        <v/>
      </c>
      <c r="I80" s="120" t="str">
        <f>IF(LEN(Vendor!I77)&lt;1,"",Vendor!I77)</f>
        <v/>
      </c>
      <c r="J80" s="125" t="str">
        <f>IF(OR(B80=FALSE,LEN(Vendor!W77)&lt;1),"",Vendor!W77)</f>
        <v/>
      </c>
      <c r="K80" s="302"/>
      <c r="L80" s="53"/>
      <c r="M80" s="52"/>
      <c r="N80" s="52"/>
      <c r="O80" s="55"/>
      <c r="P80" s="136"/>
      <c r="Q80" s="51" t="s">
        <v>73</v>
      </c>
      <c r="R80" s="56"/>
      <c r="S80" s="51"/>
      <c r="T80" s="54"/>
      <c r="U80" s="282" t="str">
        <f>IF(LEN(Vendor!T77)&lt;1,"",IF(LEN(T80)&lt;1,Vendor!T77,Vendor!T77/(1-T80)))</f>
        <v/>
      </c>
      <c r="V80" s="270" t="str">
        <f>IF(LEN(Vendor!V77)&lt;1,"",Vendor!V77)</f>
        <v/>
      </c>
      <c r="W80" s="148"/>
      <c r="X80" s="196"/>
      <c r="Y80" s="149"/>
      <c r="Z80" s="148"/>
      <c r="AA80" s="196"/>
      <c r="AB80" s="149"/>
      <c r="AC80" s="182" t="str">
        <f>IF(LEN(Vendor!U77)&lt;1,"",Vendor!U77)</f>
        <v/>
      </c>
      <c r="AD80" s="51" t="s">
        <v>73</v>
      </c>
      <c r="AE80" s="192"/>
      <c r="AF80" s="186" t="str">
        <f>IFERROR(
_xlfn.SWITCH(AD80,
"Select","",
"OI &amp; Reflect",((U80-AE80)-(Vendor!T77-AC80))/(U80-AE80),
"OI",(U80-(Vendor!T77-AC80))/(U80),
"Scanback",""),"")</f>
        <v/>
      </c>
      <c r="AG80" s="185" t="str">
        <f t="shared" si="2"/>
        <v/>
      </c>
      <c r="AH80" s="186" t="str">
        <f t="shared" si="3"/>
        <v/>
      </c>
    </row>
    <row r="81" spans="1:34" ht="22.5" customHeight="1" x14ac:dyDescent="0.25">
      <c r="B81" s="214" t="b">
        <v>1</v>
      </c>
      <c r="C81" s="42"/>
      <c r="D81" s="118" t="str">
        <f>IF(LEN(Vendor!E78)&lt;1,"",Vendor!E78)</f>
        <v/>
      </c>
      <c r="E81" s="119" t="str">
        <f>IF(LEN(Vendor!G78)&lt;1,"",Vendor!G78)</f>
        <v/>
      </c>
      <c r="F81" s="119" t="str">
        <f>IF(LEN(Vendor!J78)&lt;1,"",Vendor!J78)</f>
        <v/>
      </c>
      <c r="G81" s="119" t="str">
        <f>IF(LEN(Vendor!K78)&lt;1,"",Vendor!K78)</f>
        <v/>
      </c>
      <c r="H81" s="119" t="str">
        <f>IF(LEN(Vendor!H78)&lt;1,"",Vendor!H78)</f>
        <v/>
      </c>
      <c r="I81" s="120" t="str">
        <f>IF(LEN(Vendor!I78)&lt;1,"",Vendor!I78)</f>
        <v/>
      </c>
      <c r="J81" s="125" t="str">
        <f>IF(OR(B81=FALSE,LEN(Vendor!W78)&lt;1),"",Vendor!W78)</f>
        <v/>
      </c>
      <c r="K81" s="302"/>
      <c r="L81" s="53"/>
      <c r="M81" s="52"/>
      <c r="N81" s="52"/>
      <c r="O81" s="55"/>
      <c r="P81" s="136"/>
      <c r="Q81" s="51" t="s">
        <v>73</v>
      </c>
      <c r="R81" s="56"/>
      <c r="S81" s="51"/>
      <c r="T81" s="54"/>
      <c r="U81" s="282" t="str">
        <f>IF(LEN(Vendor!T78)&lt;1,"",IF(LEN(T81)&lt;1,Vendor!T78,Vendor!T78/(1-T81)))</f>
        <v/>
      </c>
      <c r="V81" s="270" t="str">
        <f>IF(LEN(Vendor!V78)&lt;1,"",Vendor!V78)</f>
        <v/>
      </c>
      <c r="W81" s="148"/>
      <c r="X81" s="196"/>
      <c r="Y81" s="149"/>
      <c r="Z81" s="148"/>
      <c r="AA81" s="196"/>
      <c r="AB81" s="149"/>
      <c r="AC81" s="182" t="str">
        <f>IF(LEN(Vendor!U78)&lt;1,"",Vendor!U78)</f>
        <v/>
      </c>
      <c r="AD81" s="51" t="s">
        <v>73</v>
      </c>
      <c r="AE81" s="192"/>
      <c r="AF81" s="186" t="str">
        <f>IFERROR(
_xlfn.SWITCH(AD81,
"Select","",
"OI &amp; Reflect",((U81-AE81)-(Vendor!T78-AC81))/(U81-AE81),
"OI",(U81-(Vendor!T78-AC81))/(U81),
"Scanback",""),"")</f>
        <v/>
      </c>
      <c r="AG81" s="185" t="str">
        <f t="shared" si="2"/>
        <v/>
      </c>
      <c r="AH81" s="186" t="str">
        <f t="shared" si="3"/>
        <v/>
      </c>
    </row>
    <row r="82" spans="1:34" ht="22.5" customHeight="1" x14ac:dyDescent="0.25">
      <c r="B82" s="214" t="b">
        <v>1</v>
      </c>
      <c r="C82" s="42"/>
      <c r="D82" s="118" t="str">
        <f>IF(LEN(Vendor!E79)&lt;1,"",Vendor!E79)</f>
        <v/>
      </c>
      <c r="E82" s="119" t="str">
        <f>IF(LEN(Vendor!G79)&lt;1,"",Vendor!G79)</f>
        <v/>
      </c>
      <c r="F82" s="119" t="str">
        <f>IF(LEN(Vendor!J79)&lt;1,"",Vendor!J79)</f>
        <v/>
      </c>
      <c r="G82" s="119" t="str">
        <f>IF(LEN(Vendor!K79)&lt;1,"",Vendor!K79)</f>
        <v/>
      </c>
      <c r="H82" s="119" t="str">
        <f>IF(LEN(Vendor!H79)&lt;1,"",Vendor!H79)</f>
        <v/>
      </c>
      <c r="I82" s="120" t="str">
        <f>IF(LEN(Vendor!I79)&lt;1,"",Vendor!I79)</f>
        <v/>
      </c>
      <c r="J82" s="125" t="str">
        <f>IF(OR(B82=FALSE,LEN(Vendor!W79)&lt;1),"",Vendor!W79)</f>
        <v/>
      </c>
      <c r="K82" s="302"/>
      <c r="L82" s="53"/>
      <c r="M82" s="52"/>
      <c r="N82" s="52"/>
      <c r="O82" s="55"/>
      <c r="P82" s="136"/>
      <c r="Q82" s="51" t="s">
        <v>73</v>
      </c>
      <c r="R82" s="56"/>
      <c r="S82" s="51"/>
      <c r="T82" s="54"/>
      <c r="U82" s="282" t="str">
        <f>IF(LEN(Vendor!T79)&lt;1,"",IF(LEN(T82)&lt;1,Vendor!T79,Vendor!T79/(1-T82)))</f>
        <v/>
      </c>
      <c r="V82" s="270" t="str">
        <f>IF(LEN(Vendor!V79)&lt;1,"",Vendor!V79)</f>
        <v/>
      </c>
      <c r="W82" s="148"/>
      <c r="X82" s="196"/>
      <c r="Y82" s="149"/>
      <c r="Z82" s="148"/>
      <c r="AA82" s="196"/>
      <c r="AB82" s="149"/>
      <c r="AC82" s="182" t="str">
        <f>IF(LEN(Vendor!U79)&lt;1,"",Vendor!U79)</f>
        <v/>
      </c>
      <c r="AD82" s="51" t="s">
        <v>73</v>
      </c>
      <c r="AE82" s="192"/>
      <c r="AF82" s="186" t="str">
        <f>IFERROR(
_xlfn.SWITCH(AD82,
"Select","",
"OI &amp; Reflect",((U82-AE82)-(Vendor!T79-AC82))/(U82-AE82),
"OI",(U82-(Vendor!T79-AC82))/(U82),
"Scanback",""),"")</f>
        <v/>
      </c>
      <c r="AG82" s="185" t="str">
        <f t="shared" si="2"/>
        <v/>
      </c>
      <c r="AH82" s="186" t="str">
        <f t="shared" si="3"/>
        <v/>
      </c>
    </row>
    <row r="83" spans="1:34" ht="22.5" customHeight="1" x14ac:dyDescent="0.25">
      <c r="B83" s="214" t="b">
        <v>1</v>
      </c>
      <c r="C83" s="42"/>
      <c r="D83" s="118" t="str">
        <f>IF(LEN(Vendor!E80)&lt;1,"",Vendor!E80)</f>
        <v/>
      </c>
      <c r="E83" s="119" t="str">
        <f>IF(LEN(Vendor!G80)&lt;1,"",Vendor!G80)</f>
        <v/>
      </c>
      <c r="F83" s="119" t="str">
        <f>IF(LEN(Vendor!J80)&lt;1,"",Vendor!J80)</f>
        <v/>
      </c>
      <c r="G83" s="119" t="str">
        <f>IF(LEN(Vendor!K80)&lt;1,"",Vendor!K80)</f>
        <v/>
      </c>
      <c r="H83" s="119" t="str">
        <f>IF(LEN(Vendor!H80)&lt;1,"",Vendor!H80)</f>
        <v/>
      </c>
      <c r="I83" s="120" t="str">
        <f>IF(LEN(Vendor!I80)&lt;1,"",Vendor!I80)</f>
        <v/>
      </c>
      <c r="J83" s="125" t="str">
        <f>IF(OR(B83=FALSE,LEN(Vendor!W80)&lt;1),"",Vendor!W80)</f>
        <v/>
      </c>
      <c r="K83" s="302"/>
      <c r="L83" s="53"/>
      <c r="M83" s="52"/>
      <c r="N83" s="52"/>
      <c r="O83" s="55"/>
      <c r="P83" s="136"/>
      <c r="Q83" s="51" t="s">
        <v>73</v>
      </c>
      <c r="R83" s="56"/>
      <c r="S83" s="51"/>
      <c r="T83" s="54"/>
      <c r="U83" s="282" t="str">
        <f>IF(LEN(Vendor!T80)&lt;1,"",IF(LEN(T83)&lt;1,Vendor!T80,Vendor!T80/(1-T83)))</f>
        <v/>
      </c>
      <c r="V83" s="270" t="str">
        <f>IF(LEN(Vendor!V80)&lt;1,"",Vendor!V80)</f>
        <v/>
      </c>
      <c r="W83" s="148"/>
      <c r="X83" s="196"/>
      <c r="Y83" s="149"/>
      <c r="Z83" s="148"/>
      <c r="AA83" s="196"/>
      <c r="AB83" s="149"/>
      <c r="AC83" s="182" t="str">
        <f>IF(LEN(Vendor!U80)&lt;1,"",Vendor!U80)</f>
        <v/>
      </c>
      <c r="AD83" s="51" t="s">
        <v>73</v>
      </c>
      <c r="AE83" s="192"/>
      <c r="AF83" s="186" t="str">
        <f>IFERROR(
_xlfn.SWITCH(AD83,
"Select","",
"OI &amp; Reflect",((U83-AE83)-(Vendor!T80-AC83))/(U83-AE83),
"OI",(U83-(Vendor!T80-AC83))/(U83),
"Scanback",""),"")</f>
        <v/>
      </c>
      <c r="AG83" s="185" t="str">
        <f t="shared" si="2"/>
        <v/>
      </c>
      <c r="AH83" s="186" t="str">
        <f t="shared" si="3"/>
        <v/>
      </c>
    </row>
    <row r="84" spans="1:34" ht="22.5" customHeight="1" x14ac:dyDescent="0.25">
      <c r="B84" s="214" t="b">
        <v>1</v>
      </c>
      <c r="C84" s="42"/>
      <c r="D84" s="118" t="str">
        <f>IF(LEN(Vendor!E81)&lt;1,"",Vendor!E81)</f>
        <v/>
      </c>
      <c r="E84" s="119" t="str">
        <f>IF(LEN(Vendor!G81)&lt;1,"",Vendor!G81)</f>
        <v/>
      </c>
      <c r="F84" s="119" t="str">
        <f>IF(LEN(Vendor!J81)&lt;1,"",Vendor!J81)</f>
        <v/>
      </c>
      <c r="G84" s="119" t="str">
        <f>IF(LEN(Vendor!K81)&lt;1,"",Vendor!K81)</f>
        <v/>
      </c>
      <c r="H84" s="119" t="str">
        <f>IF(LEN(Vendor!H81)&lt;1,"",Vendor!H81)</f>
        <v/>
      </c>
      <c r="I84" s="120" t="str">
        <f>IF(LEN(Vendor!I81)&lt;1,"",Vendor!I81)</f>
        <v/>
      </c>
      <c r="J84" s="125" t="str">
        <f>IF(OR(B84=FALSE,LEN(Vendor!W81)&lt;1),"",Vendor!W81)</f>
        <v/>
      </c>
      <c r="K84" s="302"/>
      <c r="L84" s="53"/>
      <c r="M84" s="52"/>
      <c r="N84" s="52"/>
      <c r="O84" s="55"/>
      <c r="P84" s="136"/>
      <c r="Q84" s="51" t="s">
        <v>73</v>
      </c>
      <c r="R84" s="56"/>
      <c r="S84" s="51"/>
      <c r="T84" s="54"/>
      <c r="U84" s="282" t="str">
        <f>IF(LEN(Vendor!T81)&lt;1,"",IF(LEN(T84)&lt;1,Vendor!T81,Vendor!T81/(1-T84)))</f>
        <v/>
      </c>
      <c r="V84" s="270" t="str">
        <f>IF(LEN(Vendor!V81)&lt;1,"",Vendor!V81)</f>
        <v/>
      </c>
      <c r="W84" s="148"/>
      <c r="X84" s="196"/>
      <c r="Y84" s="149"/>
      <c r="Z84" s="148"/>
      <c r="AA84" s="196"/>
      <c r="AB84" s="149"/>
      <c r="AC84" s="182" t="str">
        <f>IF(LEN(Vendor!U81)&lt;1,"",Vendor!U81)</f>
        <v/>
      </c>
      <c r="AD84" s="51" t="s">
        <v>73</v>
      </c>
      <c r="AE84" s="192"/>
      <c r="AF84" s="186" t="str">
        <f>IFERROR(
_xlfn.SWITCH(AD84,
"Select","",
"OI &amp; Reflect",((U84-AE84)-(Vendor!T81-AC84))/(U84-AE84),
"OI",(U84-(Vendor!T81-AC84))/(U84),
"Scanback",""),"")</f>
        <v/>
      </c>
      <c r="AG84" s="185" t="str">
        <f t="shared" si="2"/>
        <v/>
      </c>
      <c r="AH84" s="186" t="str">
        <f t="shared" si="3"/>
        <v/>
      </c>
    </row>
    <row r="85" spans="1:34" ht="22.5" customHeight="1" x14ac:dyDescent="0.25">
      <c r="B85" s="214" t="b">
        <v>1</v>
      </c>
      <c r="C85" s="42"/>
      <c r="D85" s="118" t="str">
        <f>IF(LEN(Vendor!E82)&lt;1,"",Vendor!E82)</f>
        <v/>
      </c>
      <c r="E85" s="119" t="str">
        <f>IF(LEN(Vendor!G82)&lt;1,"",Vendor!G82)</f>
        <v/>
      </c>
      <c r="F85" s="119" t="str">
        <f>IF(LEN(Vendor!J82)&lt;1,"",Vendor!J82)</f>
        <v/>
      </c>
      <c r="G85" s="119" t="str">
        <f>IF(LEN(Vendor!K82)&lt;1,"",Vendor!K82)</f>
        <v/>
      </c>
      <c r="H85" s="119" t="str">
        <f>IF(LEN(Vendor!H82)&lt;1,"",Vendor!H82)</f>
        <v/>
      </c>
      <c r="I85" s="120" t="str">
        <f>IF(LEN(Vendor!I82)&lt;1,"",Vendor!I82)</f>
        <v/>
      </c>
      <c r="J85" s="125" t="str">
        <f>IF(OR(B85=FALSE,LEN(Vendor!W82)&lt;1),"",Vendor!W82)</f>
        <v/>
      </c>
      <c r="K85" s="302"/>
      <c r="L85" s="53"/>
      <c r="M85" s="52"/>
      <c r="N85" s="52"/>
      <c r="O85" s="55"/>
      <c r="P85" s="136"/>
      <c r="Q85" s="51" t="s">
        <v>73</v>
      </c>
      <c r="R85" s="56"/>
      <c r="S85" s="51"/>
      <c r="T85" s="54"/>
      <c r="U85" s="282" t="str">
        <f>IF(LEN(Vendor!T82)&lt;1,"",IF(LEN(T85)&lt;1,Vendor!T82,Vendor!T82/(1-T85)))</f>
        <v/>
      </c>
      <c r="V85" s="270" t="str">
        <f>IF(LEN(Vendor!V82)&lt;1,"",Vendor!V82)</f>
        <v/>
      </c>
      <c r="W85" s="148"/>
      <c r="X85" s="196"/>
      <c r="Y85" s="149"/>
      <c r="Z85" s="148"/>
      <c r="AA85" s="196"/>
      <c r="AB85" s="149"/>
      <c r="AC85" s="182" t="str">
        <f>IF(LEN(Vendor!U82)&lt;1,"",Vendor!U82)</f>
        <v/>
      </c>
      <c r="AD85" s="51" t="s">
        <v>73</v>
      </c>
      <c r="AE85" s="192"/>
      <c r="AF85" s="186" t="str">
        <f>IFERROR(
_xlfn.SWITCH(AD85,
"Select","",
"OI &amp; Reflect",((U85-AE85)-(Vendor!T82-AC85))/(U85-AE85),
"OI",(U85-(Vendor!T82-AC85))/(U85),
"Scanback",""),"")</f>
        <v/>
      </c>
      <c r="AG85" s="185" t="str">
        <f t="shared" si="2"/>
        <v/>
      </c>
      <c r="AH85" s="186" t="str">
        <f t="shared" si="3"/>
        <v/>
      </c>
    </row>
    <row r="86" spans="1:34" ht="22.5" customHeight="1" x14ac:dyDescent="0.25">
      <c r="B86" s="214" t="b">
        <v>1</v>
      </c>
      <c r="C86" s="42"/>
      <c r="D86" s="118" t="str">
        <f>IF(LEN(Vendor!E83)&lt;1,"",Vendor!E83)</f>
        <v/>
      </c>
      <c r="E86" s="119" t="str">
        <f>IF(LEN(Vendor!G83)&lt;1,"",Vendor!G83)</f>
        <v/>
      </c>
      <c r="F86" s="119" t="str">
        <f>IF(LEN(Vendor!J83)&lt;1,"",Vendor!J83)</f>
        <v/>
      </c>
      <c r="G86" s="119" t="str">
        <f>IF(LEN(Vendor!K83)&lt;1,"",Vendor!K83)</f>
        <v/>
      </c>
      <c r="H86" s="119" t="str">
        <f>IF(LEN(Vendor!H83)&lt;1,"",Vendor!H83)</f>
        <v/>
      </c>
      <c r="I86" s="120" t="str">
        <f>IF(LEN(Vendor!I83)&lt;1,"",Vendor!I83)</f>
        <v/>
      </c>
      <c r="J86" s="125" t="str">
        <f>IF(OR(B86=FALSE,LEN(Vendor!W83)&lt;1),"",Vendor!W83)</f>
        <v/>
      </c>
      <c r="K86" s="302"/>
      <c r="L86" s="53"/>
      <c r="M86" s="52"/>
      <c r="N86" s="52"/>
      <c r="O86" s="55"/>
      <c r="P86" s="136"/>
      <c r="Q86" s="51" t="s">
        <v>73</v>
      </c>
      <c r="R86" s="56"/>
      <c r="S86" s="51"/>
      <c r="T86" s="54"/>
      <c r="U86" s="282" t="str">
        <f>IF(LEN(Vendor!T83)&lt;1,"",IF(LEN(T86)&lt;1,Vendor!T83,Vendor!T83/(1-T86)))</f>
        <v/>
      </c>
      <c r="V86" s="270" t="str">
        <f>IF(LEN(Vendor!V83)&lt;1,"",Vendor!V83)</f>
        <v/>
      </c>
      <c r="W86" s="148"/>
      <c r="X86" s="196"/>
      <c r="Y86" s="149"/>
      <c r="Z86" s="148"/>
      <c r="AA86" s="196"/>
      <c r="AB86" s="149"/>
      <c r="AC86" s="182" t="str">
        <f>IF(LEN(Vendor!U83)&lt;1,"",Vendor!U83)</f>
        <v/>
      </c>
      <c r="AD86" s="51" t="s">
        <v>73</v>
      </c>
      <c r="AE86" s="192"/>
      <c r="AF86" s="186" t="str">
        <f>IFERROR(
_xlfn.SWITCH(AD86,
"Select","",
"OI &amp; Reflect",((U86-AE86)-(Vendor!T83-AC86))/(U86-AE86),
"OI",(U86-(Vendor!T83-AC86))/(U86),
"Scanback",""),"")</f>
        <v/>
      </c>
      <c r="AG86" s="185" t="str">
        <f t="shared" si="2"/>
        <v/>
      </c>
      <c r="AH86" s="186" t="str">
        <f t="shared" si="3"/>
        <v/>
      </c>
    </row>
    <row r="87" spans="1:34" ht="22.5" customHeight="1" thickBot="1" x14ac:dyDescent="0.3">
      <c r="A87" s="299"/>
      <c r="B87" s="300" t="b">
        <v>1</v>
      </c>
      <c r="C87" s="43"/>
      <c r="D87" s="121" t="str">
        <f>IF(LEN(Vendor!E84)&lt;1,"",Vendor!E84)</f>
        <v/>
      </c>
      <c r="E87" s="122" t="str">
        <f>IF(LEN(Vendor!G84)&lt;1,"",Vendor!G84)</f>
        <v/>
      </c>
      <c r="F87" s="122" t="str">
        <f>IF(LEN(Vendor!J84)&lt;1,"",Vendor!J84)</f>
        <v/>
      </c>
      <c r="G87" s="122" t="str">
        <f>IF(LEN(Vendor!K84)&lt;1,"",Vendor!K84)</f>
        <v/>
      </c>
      <c r="H87" s="122" t="str">
        <f>IF(LEN(Vendor!H84)&lt;1,"",Vendor!H84)</f>
        <v/>
      </c>
      <c r="I87" s="123" t="str">
        <f>IF(LEN(Vendor!I84)&lt;1,"",Vendor!I84)</f>
        <v/>
      </c>
      <c r="J87" s="126" t="str">
        <f>IF(OR(B87=FALSE,LEN(Vendor!W84)&lt;1),"",Vendor!W84)</f>
        <v/>
      </c>
      <c r="K87" s="303"/>
      <c r="L87" s="131"/>
      <c r="M87" s="132"/>
      <c r="N87" s="132"/>
      <c r="O87" s="133"/>
      <c r="P87" s="137"/>
      <c r="Q87" s="141" t="s">
        <v>73</v>
      </c>
      <c r="R87" s="142"/>
      <c r="S87" s="141"/>
      <c r="T87" s="143"/>
      <c r="U87" s="283" t="str">
        <f>IF(LEN(Vendor!T84)&lt;1,"",IF(LEN(T87)&lt;1,Vendor!T84,Vendor!T84/(1-T87)))</f>
        <v/>
      </c>
      <c r="V87" s="271" t="str">
        <f>IF(LEN(Vendor!V84)&lt;1,"",Vendor!V84)</f>
        <v/>
      </c>
      <c r="W87" s="150"/>
      <c r="X87" s="197"/>
      <c r="Y87" s="151"/>
      <c r="Z87" s="150"/>
      <c r="AA87" s="197"/>
      <c r="AB87" s="151"/>
      <c r="AC87" s="183" t="str">
        <f>IF(LEN(Vendor!U84)&lt;1,"",Vendor!U84)</f>
        <v/>
      </c>
      <c r="AD87" s="141" t="s">
        <v>73</v>
      </c>
      <c r="AE87" s="193"/>
      <c r="AF87" s="188" t="str">
        <f>IFERROR(
_xlfn.SWITCH(AD87,
"Select","",
"OI &amp; Reflect",((U87-AE87)-(Vendor!T84-AC87))/(U87-AE87),
"OI",(U87-(Vendor!T84-AC87))/(U87),
"Scanback",""),"")</f>
        <v/>
      </c>
      <c r="AG87" s="187" t="str">
        <f t="shared" si="2"/>
        <v/>
      </c>
      <c r="AH87" s="188" t="str">
        <f t="shared" si="3"/>
        <v/>
      </c>
    </row>
    <row r="88" spans="1:34" ht="22.5" customHeight="1" thickBot="1" x14ac:dyDescent="0.3">
      <c r="D88" s="27"/>
      <c r="E88" s="27"/>
      <c r="F88" s="27"/>
      <c r="G88" s="27"/>
      <c r="H88" s="421" t="s">
        <v>119</v>
      </c>
      <c r="I88" s="422"/>
      <c r="J88" s="423" t="str">
        <f>IF(LEN(J44)&lt;1,"",J44)</f>
        <v/>
      </c>
      <c r="K88" s="424"/>
      <c r="L88" s="27"/>
      <c r="M88" s="27"/>
      <c r="N88" s="27"/>
      <c r="O88" s="27"/>
      <c r="P88" s="27"/>
      <c r="Q88" s="298"/>
      <c r="R88" s="298"/>
      <c r="S88" s="298"/>
      <c r="T88" s="298"/>
      <c r="U88" s="298"/>
      <c r="V88" s="298"/>
      <c r="W88" s="291"/>
      <c r="X88" s="291"/>
      <c r="Y88" s="291"/>
      <c r="Z88" s="291"/>
      <c r="AA88" s="291"/>
      <c r="AB88" s="291"/>
      <c r="AC88" s="291"/>
      <c r="AD88" s="291"/>
      <c r="AE88" s="291"/>
      <c r="AF88" s="291"/>
      <c r="AG88" s="291"/>
      <c r="AH88" s="291"/>
    </row>
  </sheetData>
  <sheetProtection algorithmName="SHA-512" hashValue="Iiq59HbOiG8CUlYZHWxE14XU+g6Wm4OE4+bh3rBqDRRMiljpmM1DH+TlNTm0AxXaWUeI8rVr8dXqLPcLXe8peA==" saltValue="BcBxwBEMv+hDnLmwDsGevA==" spinCount="100000" sheet="1" objects="1" scenarios="1"/>
  <mergeCells count="102">
    <mergeCell ref="AC49:AF50"/>
    <mergeCell ref="T49:AA50"/>
    <mergeCell ref="H44:I44"/>
    <mergeCell ref="H88:I88"/>
    <mergeCell ref="J44:K44"/>
    <mergeCell ref="J88:K88"/>
    <mergeCell ref="AG48:AH48"/>
    <mergeCell ref="M51:M52"/>
    <mergeCell ref="N51:N52"/>
    <mergeCell ref="O51:P51"/>
    <mergeCell ref="AH51:AH52"/>
    <mergeCell ref="L49:R50"/>
    <mergeCell ref="AD51:AD52"/>
    <mergeCell ref="AE51:AE52"/>
    <mergeCell ref="AF51:AF52"/>
    <mergeCell ref="AG51:AG52"/>
    <mergeCell ref="H51:H52"/>
    <mergeCell ref="I51:I52"/>
    <mergeCell ref="J51:J52"/>
    <mergeCell ref="K51:K52"/>
    <mergeCell ref="L51:L52"/>
    <mergeCell ref="AH7:AH8"/>
    <mergeCell ref="L5:R6"/>
    <mergeCell ref="C45:AH45"/>
    <mergeCell ref="I47:L47"/>
    <mergeCell ref="I48:L48"/>
    <mergeCell ref="M47:N47"/>
    <mergeCell ref="M48:N48"/>
    <mergeCell ref="O47:R47"/>
    <mergeCell ref="O48:R48"/>
    <mergeCell ref="S47:W47"/>
    <mergeCell ref="S48:W48"/>
    <mergeCell ref="X47:AD47"/>
    <mergeCell ref="X48:AD48"/>
    <mergeCell ref="AE47:AF47"/>
    <mergeCell ref="AE48:AF48"/>
    <mergeCell ref="AG47:AH47"/>
    <mergeCell ref="AC5:AF6"/>
    <mergeCell ref="T5:AA6"/>
    <mergeCell ref="M7:M8"/>
    <mergeCell ref="N7:N8"/>
    <mergeCell ref="O7:P7"/>
    <mergeCell ref="AF7:AF8"/>
    <mergeCell ref="J7:J8"/>
    <mergeCell ref="K7:K8"/>
    <mergeCell ref="C51:C52"/>
    <mergeCell ref="D51:D52"/>
    <mergeCell ref="E51:E52"/>
    <mergeCell ref="F51:F52"/>
    <mergeCell ref="G51:G52"/>
    <mergeCell ref="AB51:AB52"/>
    <mergeCell ref="AC51:AC52"/>
    <mergeCell ref="Q51:Q52"/>
    <mergeCell ref="R51:R52"/>
    <mergeCell ref="S51:S52"/>
    <mergeCell ref="T51:T52"/>
    <mergeCell ref="Z51:Z52"/>
    <mergeCell ref="AA51:AA52"/>
    <mergeCell ref="U51:U52"/>
    <mergeCell ref="V51:V52"/>
    <mergeCell ref="W51:W52"/>
    <mergeCell ref="X51:X52"/>
    <mergeCell ref="Y51:Y52"/>
    <mergeCell ref="I3:L3"/>
    <mergeCell ref="I4:L4"/>
    <mergeCell ref="C1:AH1"/>
    <mergeCell ref="M3:N3"/>
    <mergeCell ref="X3:AD3"/>
    <mergeCell ref="M4:N4"/>
    <mergeCell ref="O3:R3"/>
    <mergeCell ref="O4:R4"/>
    <mergeCell ref="S3:W3"/>
    <mergeCell ref="S4:W4"/>
    <mergeCell ref="X4:AD4"/>
    <mergeCell ref="AE3:AF3"/>
    <mergeCell ref="AE4:AF4"/>
    <mergeCell ref="AG3:AH3"/>
    <mergeCell ref="AG4:AH4"/>
    <mergeCell ref="AG7:AG8"/>
    <mergeCell ref="Z7:Z8"/>
    <mergeCell ref="AA7:AA8"/>
    <mergeCell ref="AB7:AB8"/>
    <mergeCell ref="AC7:AC8"/>
    <mergeCell ref="AE7:AE8"/>
    <mergeCell ref="H7:H8"/>
    <mergeCell ref="I7:I8"/>
    <mergeCell ref="C7:C8"/>
    <mergeCell ref="D7:D8"/>
    <mergeCell ref="E7:E8"/>
    <mergeCell ref="F7:F8"/>
    <mergeCell ref="G7:G8"/>
    <mergeCell ref="L7:L8"/>
    <mergeCell ref="AD7:AD8"/>
    <mergeCell ref="Q7:Q8"/>
    <mergeCell ref="R7:R8"/>
    <mergeCell ref="S7:S8"/>
    <mergeCell ref="T7:T8"/>
    <mergeCell ref="U7:U8"/>
    <mergeCell ref="V7:V8"/>
    <mergeCell ref="W7:W8"/>
    <mergeCell ref="X7:X8"/>
    <mergeCell ref="Y7:Y8"/>
  </mergeCells>
  <conditionalFormatting sqref="E4">
    <cfRule type="expression" dxfId="84" priority="114">
      <formula>LEN(E4)&lt;1</formula>
    </cfRule>
  </conditionalFormatting>
  <conditionalFormatting sqref="F4">
    <cfRule type="expression" dxfId="83" priority="113">
      <formula>LEN(F4)&lt;1</formula>
    </cfRule>
  </conditionalFormatting>
  <conditionalFormatting sqref="G4">
    <cfRule type="expression" dxfId="82" priority="112">
      <formula>LEN(G4)&lt;1</formula>
    </cfRule>
  </conditionalFormatting>
  <conditionalFormatting sqref="H4">
    <cfRule type="expression" dxfId="81" priority="111">
      <formula>LEN(H4)&lt;1</formula>
    </cfRule>
  </conditionalFormatting>
  <conditionalFormatting sqref="I4">
    <cfRule type="expression" dxfId="80" priority="110">
      <formula>LEN(I4)&lt;1</formula>
    </cfRule>
  </conditionalFormatting>
  <conditionalFormatting sqref="L9:P9 R9:T9 W9:AB9">
    <cfRule type="expression" dxfId="79" priority="109">
      <formula>AND($B9,LEN($D9)&gt;0)</formula>
    </cfRule>
  </conditionalFormatting>
  <conditionalFormatting sqref="L9">
    <cfRule type="expression" dxfId="78" priority="108" stopIfTrue="1">
      <formula>AND($B9,LEN(L9)&gt;0)</formula>
    </cfRule>
  </conditionalFormatting>
  <conditionalFormatting sqref="M9">
    <cfRule type="expression" dxfId="77" priority="107" stopIfTrue="1">
      <formula>AND($B9,LEN(M9)&gt;0)</formula>
    </cfRule>
  </conditionalFormatting>
  <conditionalFormatting sqref="N9">
    <cfRule type="expression" dxfId="76" priority="106">
      <formula>AND($B9,LEN(N9)&gt;0)</formula>
    </cfRule>
  </conditionalFormatting>
  <conditionalFormatting sqref="O9">
    <cfRule type="expression" dxfId="75" priority="105" stopIfTrue="1">
      <formula>AND($B9,LEN(O9)&gt;0)</formula>
    </cfRule>
  </conditionalFormatting>
  <conditionalFormatting sqref="P9">
    <cfRule type="expression" dxfId="74" priority="104" stopIfTrue="1">
      <formula>AND($B9,LEN(P9)&gt;0)</formula>
    </cfRule>
  </conditionalFormatting>
  <conditionalFormatting sqref="R9">
    <cfRule type="expression" dxfId="73" priority="103" stopIfTrue="1">
      <formula>AND($B9,LEN(R9)&gt;0)</formula>
    </cfRule>
  </conditionalFormatting>
  <conditionalFormatting sqref="S9">
    <cfRule type="expression" dxfId="72" priority="102" stopIfTrue="1">
      <formula>AND($B9,LEN(S9)&gt;0)</formula>
    </cfRule>
  </conditionalFormatting>
  <conditionalFormatting sqref="T9">
    <cfRule type="expression" dxfId="71" priority="101" stopIfTrue="1">
      <formula>AND($B9,LEN(T9)&gt;0)</formula>
    </cfRule>
  </conditionalFormatting>
  <conditionalFormatting sqref="W9">
    <cfRule type="expression" dxfId="70" priority="100" stopIfTrue="1">
      <formula>AND($B9,LEN(W9)&gt;0)</formula>
    </cfRule>
  </conditionalFormatting>
  <conditionalFormatting sqref="X9">
    <cfRule type="expression" dxfId="69" priority="99" stopIfTrue="1">
      <formula>AND($B9,LEN(X9)&gt;0)</formula>
    </cfRule>
  </conditionalFormatting>
  <conditionalFormatting sqref="Y9">
    <cfRule type="expression" dxfId="68" priority="98" stopIfTrue="1">
      <formula>AND($B9,LEN(Y9)&gt;0)</formula>
    </cfRule>
  </conditionalFormatting>
  <conditionalFormatting sqref="Z9">
    <cfRule type="expression" dxfId="67" priority="97" stopIfTrue="1">
      <formula>AND($B9,LEN(Z9)&gt;0)</formula>
    </cfRule>
  </conditionalFormatting>
  <conditionalFormatting sqref="AA9">
    <cfRule type="expression" dxfId="66" priority="96" stopIfTrue="1">
      <formula>AND($B9,LEN(AA9)&gt;0)</formula>
    </cfRule>
  </conditionalFormatting>
  <conditionalFormatting sqref="AB9">
    <cfRule type="expression" dxfId="65" priority="95" stopIfTrue="1">
      <formula>AND($B9,LEN(AB9)&gt;0)</formula>
    </cfRule>
  </conditionalFormatting>
  <conditionalFormatting sqref="D9:K9 U9:V9 AC9:AD9 AF9:AH43 Q9 J9:K43 Q53 J53:K53">
    <cfRule type="expression" dxfId="64" priority="1">
      <formula>$B9</formula>
    </cfRule>
  </conditionalFormatting>
  <conditionalFormatting sqref="L10:P43 R10:T43 W10:AB43">
    <cfRule type="expression" dxfId="63" priority="58">
      <formula>AND($B10,LEN($D10)&gt;0)</formula>
    </cfRule>
  </conditionalFormatting>
  <conditionalFormatting sqref="L10:L43">
    <cfRule type="expression" dxfId="62" priority="57" stopIfTrue="1">
      <formula>AND($B10,LEN(L10)&gt;0)</formula>
    </cfRule>
  </conditionalFormatting>
  <conditionalFormatting sqref="M10:M43">
    <cfRule type="expression" dxfId="61" priority="56" stopIfTrue="1">
      <formula>AND($B10,LEN(M10)&gt;0)</formula>
    </cfRule>
  </conditionalFormatting>
  <conditionalFormatting sqref="N10:N43">
    <cfRule type="expression" dxfId="60" priority="55">
      <formula>AND($B10,LEN(N10)&gt;0)</formula>
    </cfRule>
  </conditionalFormatting>
  <conditionalFormatting sqref="O10:O43">
    <cfRule type="expression" dxfId="59" priority="54" stopIfTrue="1">
      <formula>AND($B10,LEN(O10)&gt;0)</formula>
    </cfRule>
  </conditionalFormatting>
  <conditionalFormatting sqref="P10:P43">
    <cfRule type="expression" dxfId="58" priority="53" stopIfTrue="1">
      <formula>AND($B10,LEN(P10)&gt;0)</formula>
    </cfRule>
  </conditionalFormatting>
  <conditionalFormatting sqref="R10:R43">
    <cfRule type="expression" dxfId="57" priority="52" stopIfTrue="1">
      <formula>AND($B10,LEN(R10)&gt;0)</formula>
    </cfRule>
  </conditionalFormatting>
  <conditionalFormatting sqref="S10:S43">
    <cfRule type="expression" dxfId="56" priority="51" stopIfTrue="1">
      <formula>AND($B10,LEN(S10)&gt;0)</formula>
    </cfRule>
  </conditionalFormatting>
  <conditionalFormatting sqref="T10:T43">
    <cfRule type="expression" dxfId="55" priority="50" stopIfTrue="1">
      <formula>AND($B10,LEN(T10)&gt;0)</formula>
    </cfRule>
  </conditionalFormatting>
  <conditionalFormatting sqref="W10:W43">
    <cfRule type="expression" dxfId="54" priority="49" stopIfTrue="1">
      <formula>AND($B10,LEN(W10)&gt;0)</formula>
    </cfRule>
  </conditionalFormatting>
  <conditionalFormatting sqref="X10:X43">
    <cfRule type="expression" dxfId="53" priority="48" stopIfTrue="1">
      <formula>AND($B10,LEN(X10)&gt;0)</formula>
    </cfRule>
  </conditionalFormatting>
  <conditionalFormatting sqref="Y10:Y43">
    <cfRule type="expression" dxfId="52" priority="47" stopIfTrue="1">
      <formula>AND($B10,LEN(Y10)&gt;0)</formula>
    </cfRule>
  </conditionalFormatting>
  <conditionalFormatting sqref="Z10:Z43">
    <cfRule type="expression" dxfId="51" priority="46" stopIfTrue="1">
      <formula>AND($B10,LEN(Z10)&gt;0)</formula>
    </cfRule>
  </conditionalFormatting>
  <conditionalFormatting sqref="AA10:AA43">
    <cfRule type="expression" dxfId="50" priority="45" stopIfTrue="1">
      <formula>AND($B10,LEN(AA10)&gt;0)</formula>
    </cfRule>
  </conditionalFormatting>
  <conditionalFormatting sqref="AB10:AB43">
    <cfRule type="expression" dxfId="49" priority="44" stopIfTrue="1">
      <formula>AND($B10,LEN(AB10)&gt;0)</formula>
    </cfRule>
  </conditionalFormatting>
  <conditionalFormatting sqref="D10:K43 Q10:Q43 U10:V43 AC10:AE43">
    <cfRule type="expression" dxfId="48" priority="43">
      <formula>$B10</formula>
    </cfRule>
  </conditionalFormatting>
  <conditionalFormatting sqref="E48">
    <cfRule type="expression" dxfId="47" priority="42">
      <formula>LEN(E48)&lt;1</formula>
    </cfRule>
  </conditionalFormatting>
  <conditionalFormatting sqref="F48">
    <cfRule type="expression" dxfId="46" priority="41">
      <formula>LEN(F48)&lt;1</formula>
    </cfRule>
  </conditionalFormatting>
  <conditionalFormatting sqref="G48">
    <cfRule type="expression" dxfId="45" priority="40">
      <formula>LEN(G48)&lt;1</formula>
    </cfRule>
  </conditionalFormatting>
  <conditionalFormatting sqref="H48">
    <cfRule type="expression" dxfId="44" priority="39">
      <formula>LEN(H48)&lt;1</formula>
    </cfRule>
  </conditionalFormatting>
  <conditionalFormatting sqref="I48">
    <cfRule type="expression" dxfId="43" priority="38">
      <formula>LEN(I48)&lt;1</formula>
    </cfRule>
  </conditionalFormatting>
  <conditionalFormatting sqref="L53:P53 R53:T53 W53:AB53">
    <cfRule type="expression" dxfId="42" priority="37">
      <formula>AND($B53,LEN($D53)&gt;0)</formula>
    </cfRule>
  </conditionalFormatting>
  <conditionalFormatting sqref="L53">
    <cfRule type="expression" dxfId="41" priority="36" stopIfTrue="1">
      <formula>AND($B53,LEN(L53)&gt;0)</formula>
    </cfRule>
  </conditionalFormatting>
  <conditionalFormatting sqref="M53">
    <cfRule type="expression" dxfId="40" priority="35" stopIfTrue="1">
      <formula>AND($B53,LEN(M53)&gt;0)</formula>
    </cfRule>
  </conditionalFormatting>
  <conditionalFormatting sqref="N53">
    <cfRule type="expression" dxfId="39" priority="34">
      <formula>AND($B53,LEN(N53)&gt;0)</formula>
    </cfRule>
  </conditionalFormatting>
  <conditionalFormatting sqref="O53">
    <cfRule type="expression" dxfId="38" priority="33" stopIfTrue="1">
      <formula>AND($B53,LEN(O53)&gt;0)</formula>
    </cfRule>
  </conditionalFormatting>
  <conditionalFormatting sqref="P53">
    <cfRule type="expression" dxfId="37" priority="32" stopIfTrue="1">
      <formula>AND($B53,LEN(P53)&gt;0)</formula>
    </cfRule>
  </conditionalFormatting>
  <conditionalFormatting sqref="R53">
    <cfRule type="expression" dxfId="36" priority="31" stopIfTrue="1">
      <formula>AND($B53,LEN(R53)&gt;0)</formula>
    </cfRule>
  </conditionalFormatting>
  <conditionalFormatting sqref="S53">
    <cfRule type="expression" dxfId="35" priority="30" stopIfTrue="1">
      <formula>AND($B53,LEN(S53)&gt;0)</formula>
    </cfRule>
  </conditionalFormatting>
  <conditionalFormatting sqref="T53">
    <cfRule type="expression" dxfId="34" priority="29" stopIfTrue="1">
      <formula>AND($B53,LEN(T53)&gt;0)</formula>
    </cfRule>
  </conditionalFormatting>
  <conditionalFormatting sqref="W53">
    <cfRule type="expression" dxfId="33" priority="28" stopIfTrue="1">
      <formula>AND($B53,LEN(W53)&gt;0)</formula>
    </cfRule>
  </conditionalFormatting>
  <conditionalFormatting sqref="X53">
    <cfRule type="expression" dxfId="32" priority="27" stopIfTrue="1">
      <formula>AND($B53,LEN(X53)&gt;0)</formula>
    </cfRule>
  </conditionalFormatting>
  <conditionalFormatting sqref="Y53">
    <cfRule type="expression" dxfId="31" priority="26" stopIfTrue="1">
      <formula>AND($B53,LEN(Y53)&gt;0)</formula>
    </cfRule>
  </conditionalFormatting>
  <conditionalFormatting sqref="Z53">
    <cfRule type="expression" dxfId="30" priority="25" stopIfTrue="1">
      <formula>AND($B53,LEN(Z53)&gt;0)</formula>
    </cfRule>
  </conditionalFormatting>
  <conditionalFormatting sqref="AA53">
    <cfRule type="expression" dxfId="29" priority="24" stopIfTrue="1">
      <formula>AND($B53,LEN(AA53)&gt;0)</formula>
    </cfRule>
  </conditionalFormatting>
  <conditionalFormatting sqref="AB53">
    <cfRule type="expression" dxfId="28" priority="23" stopIfTrue="1">
      <formula>AND($B53,LEN(AB53)&gt;0)</formula>
    </cfRule>
  </conditionalFormatting>
  <conditionalFormatting sqref="AC53:AH53 AF54:AH87 D53:K87 U53:V87 AC54:AC87">
    <cfRule type="expression" dxfId="27" priority="2">
      <formula>$B53</formula>
    </cfRule>
  </conditionalFormatting>
  <conditionalFormatting sqref="L54:P87 R54:T87 W54:AB87">
    <cfRule type="expression" dxfId="26" priority="21">
      <formula>AND($B54,LEN($D54)&gt;0)</formula>
    </cfRule>
  </conditionalFormatting>
  <conditionalFormatting sqref="L54:L87">
    <cfRule type="expression" dxfId="25" priority="20" stopIfTrue="1">
      <formula>AND($B54,LEN(L54)&gt;0)</formula>
    </cfRule>
  </conditionalFormatting>
  <conditionalFormatting sqref="M54:M87">
    <cfRule type="expression" dxfId="24" priority="19" stopIfTrue="1">
      <formula>AND($B54,LEN(M54)&gt;0)</formula>
    </cfRule>
  </conditionalFormatting>
  <conditionalFormatting sqref="N54:N87">
    <cfRule type="expression" dxfId="23" priority="18">
      <formula>AND($B54,LEN(N54)&gt;0)</formula>
    </cfRule>
  </conditionalFormatting>
  <conditionalFormatting sqref="O54:O87">
    <cfRule type="expression" dxfId="22" priority="17" stopIfTrue="1">
      <formula>AND($B54,LEN(O54)&gt;0)</formula>
    </cfRule>
  </conditionalFormatting>
  <conditionalFormatting sqref="P54:P87">
    <cfRule type="expression" dxfId="21" priority="16" stopIfTrue="1">
      <formula>AND($B54,LEN(P54)&gt;0)</formula>
    </cfRule>
  </conditionalFormatting>
  <conditionalFormatting sqref="R54:R87">
    <cfRule type="expression" dxfId="20" priority="15" stopIfTrue="1">
      <formula>AND($B54,LEN(R54)&gt;0)</formula>
    </cfRule>
  </conditionalFormatting>
  <conditionalFormatting sqref="S54:S87">
    <cfRule type="expression" dxfId="19" priority="14" stopIfTrue="1">
      <formula>AND($B54,LEN(S54)&gt;0)</formula>
    </cfRule>
  </conditionalFormatting>
  <conditionalFormatting sqref="T54:T87">
    <cfRule type="expression" dxfId="18" priority="13" stopIfTrue="1">
      <formula>AND($B54,LEN(T54)&gt;0)</formula>
    </cfRule>
  </conditionalFormatting>
  <conditionalFormatting sqref="W54:W87">
    <cfRule type="expression" dxfId="17" priority="12" stopIfTrue="1">
      <formula>AND($B54,LEN(W54)&gt;0)</formula>
    </cfRule>
  </conditionalFormatting>
  <conditionalFormatting sqref="X54:X87">
    <cfRule type="expression" dxfId="16" priority="11" stopIfTrue="1">
      <formula>AND($B54,LEN(X54)&gt;0)</formula>
    </cfRule>
  </conditionalFormatting>
  <conditionalFormatting sqref="Y54:Y87">
    <cfRule type="expression" dxfId="15" priority="10" stopIfTrue="1">
      <formula>AND($B54,LEN(Y54)&gt;0)</formula>
    </cfRule>
  </conditionalFormatting>
  <conditionalFormatting sqref="Z54:Z87">
    <cfRule type="expression" dxfId="14" priority="9" stopIfTrue="1">
      <formula>AND($B54,LEN(Z54)&gt;0)</formula>
    </cfRule>
  </conditionalFormatting>
  <conditionalFormatting sqref="AA54:AA87">
    <cfRule type="expression" dxfId="13" priority="8" stopIfTrue="1">
      <formula>AND($B54,LEN(AA54)&gt;0)</formula>
    </cfRule>
  </conditionalFormatting>
  <conditionalFormatting sqref="AB54:AB87">
    <cfRule type="expression" dxfId="12" priority="7" stopIfTrue="1">
      <formula>AND($B54,LEN(AB54)&gt;0)</formula>
    </cfRule>
  </conditionalFormatting>
  <conditionalFormatting sqref="Q54:Q87 AD54:AE87">
    <cfRule type="expression" dxfId="11" priority="6">
      <formula>$B54</formula>
    </cfRule>
  </conditionalFormatting>
  <conditionalFormatting sqref="AE9">
    <cfRule type="expression" dxfId="10" priority="150" stopIfTrue="1">
      <formula>AND($B9,LEN($AE9)&gt;0)</formula>
    </cfRule>
    <cfRule type="expression" dxfId="9" priority="151">
      <formula>AND($B9,AD9="OI &amp; Reflect",LEN($D9)&gt;0)</formula>
    </cfRule>
  </conditionalFormatting>
  <conditionalFormatting sqref="D9:J43">
    <cfRule type="expression" dxfId="8" priority="59">
      <formula>LEN($K9)&gt;0</formula>
    </cfRule>
  </conditionalFormatting>
  <conditionalFormatting sqref="D53:J87">
    <cfRule type="expression" dxfId="7" priority="22">
      <formula>LEN($K53)&gt;0</formula>
    </cfRule>
  </conditionalFormatting>
  <dataValidations count="2">
    <dataValidation type="list" allowBlank="1" showInputMessage="1" showErrorMessage="1" sqref="Q9:Q43 Q53:Q87" xr:uid="{6853C954-A780-4AA4-B60E-6A9EBEE09F79}">
      <formula1>$A$1:$A$5</formula1>
    </dataValidation>
    <dataValidation type="list" allowBlank="1" showInputMessage="1" showErrorMessage="1" sqref="AD9:AD43 AD53:AD87" xr:uid="{07B5987B-4E76-482D-9CC3-8BADC5F451ED}">
      <formula1>$A$6:$A$9</formula1>
    </dataValidation>
  </dataValidations>
  <pageMargins left="0.25" right="0.25" top="0.5" bottom="0.5" header="0.3" footer="0.3"/>
  <pageSetup paperSize="3" scale="79" fitToHeight="2" orientation="landscape" r:id="rId1"/>
  <headerFooter>
    <oddHeader>&amp;RPage &amp;P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57150</xdr:colOff>
                    <xdr:row>8</xdr:row>
                    <xdr:rowOff>28575</xdr:rowOff>
                  </from>
                  <to>
                    <xdr:col>2</xdr:col>
                    <xdr:colOff>266700</xdr:colOff>
                    <xdr:row>8</xdr:row>
                    <xdr:rowOff>266700</xdr:rowOff>
                  </to>
                </anchor>
              </controlPr>
            </control>
          </mc:Choice>
        </mc:AlternateContent>
        <mc:AlternateContent xmlns:mc="http://schemas.openxmlformats.org/markup-compatibility/2006">
          <mc:Choice Requires="x14">
            <control shapeId="3122" r:id="rId5" name="Check Box 50">
              <controlPr defaultSize="0" autoFill="0" autoLine="0" autoPict="0">
                <anchor moveWithCells="1">
                  <from>
                    <xdr:col>2</xdr:col>
                    <xdr:colOff>57150</xdr:colOff>
                    <xdr:row>9</xdr:row>
                    <xdr:rowOff>28575</xdr:rowOff>
                  </from>
                  <to>
                    <xdr:col>2</xdr:col>
                    <xdr:colOff>266700</xdr:colOff>
                    <xdr:row>9</xdr:row>
                    <xdr:rowOff>266700</xdr:rowOff>
                  </to>
                </anchor>
              </controlPr>
            </control>
          </mc:Choice>
        </mc:AlternateContent>
        <mc:AlternateContent xmlns:mc="http://schemas.openxmlformats.org/markup-compatibility/2006">
          <mc:Choice Requires="x14">
            <control shapeId="3123" r:id="rId6" name="Check Box 51">
              <controlPr defaultSize="0" autoFill="0" autoLine="0" autoPict="0">
                <anchor moveWithCells="1">
                  <from>
                    <xdr:col>2</xdr:col>
                    <xdr:colOff>57150</xdr:colOff>
                    <xdr:row>10</xdr:row>
                    <xdr:rowOff>28575</xdr:rowOff>
                  </from>
                  <to>
                    <xdr:col>2</xdr:col>
                    <xdr:colOff>266700</xdr:colOff>
                    <xdr:row>10</xdr:row>
                    <xdr:rowOff>266700</xdr:rowOff>
                  </to>
                </anchor>
              </controlPr>
            </control>
          </mc:Choice>
        </mc:AlternateContent>
        <mc:AlternateContent xmlns:mc="http://schemas.openxmlformats.org/markup-compatibility/2006">
          <mc:Choice Requires="x14">
            <control shapeId="3124" r:id="rId7" name="Check Box 52">
              <controlPr defaultSize="0" autoFill="0" autoLine="0" autoPict="0">
                <anchor moveWithCells="1">
                  <from>
                    <xdr:col>2</xdr:col>
                    <xdr:colOff>57150</xdr:colOff>
                    <xdr:row>11</xdr:row>
                    <xdr:rowOff>28575</xdr:rowOff>
                  </from>
                  <to>
                    <xdr:col>2</xdr:col>
                    <xdr:colOff>266700</xdr:colOff>
                    <xdr:row>11</xdr:row>
                    <xdr:rowOff>266700</xdr:rowOff>
                  </to>
                </anchor>
              </controlPr>
            </control>
          </mc:Choice>
        </mc:AlternateContent>
        <mc:AlternateContent xmlns:mc="http://schemas.openxmlformats.org/markup-compatibility/2006">
          <mc:Choice Requires="x14">
            <control shapeId="3125" r:id="rId8" name="Check Box 53">
              <controlPr defaultSize="0" autoFill="0" autoLine="0" autoPict="0">
                <anchor moveWithCells="1">
                  <from>
                    <xdr:col>2</xdr:col>
                    <xdr:colOff>57150</xdr:colOff>
                    <xdr:row>12</xdr:row>
                    <xdr:rowOff>28575</xdr:rowOff>
                  </from>
                  <to>
                    <xdr:col>2</xdr:col>
                    <xdr:colOff>266700</xdr:colOff>
                    <xdr:row>12</xdr:row>
                    <xdr:rowOff>266700</xdr:rowOff>
                  </to>
                </anchor>
              </controlPr>
            </control>
          </mc:Choice>
        </mc:AlternateContent>
        <mc:AlternateContent xmlns:mc="http://schemas.openxmlformats.org/markup-compatibility/2006">
          <mc:Choice Requires="x14">
            <control shapeId="3126" r:id="rId9" name="Check Box 54">
              <controlPr defaultSize="0" autoFill="0" autoLine="0" autoPict="0">
                <anchor moveWithCells="1">
                  <from>
                    <xdr:col>2</xdr:col>
                    <xdr:colOff>57150</xdr:colOff>
                    <xdr:row>13</xdr:row>
                    <xdr:rowOff>28575</xdr:rowOff>
                  </from>
                  <to>
                    <xdr:col>2</xdr:col>
                    <xdr:colOff>266700</xdr:colOff>
                    <xdr:row>13</xdr:row>
                    <xdr:rowOff>266700</xdr:rowOff>
                  </to>
                </anchor>
              </controlPr>
            </control>
          </mc:Choice>
        </mc:AlternateContent>
        <mc:AlternateContent xmlns:mc="http://schemas.openxmlformats.org/markup-compatibility/2006">
          <mc:Choice Requires="x14">
            <control shapeId="3127" r:id="rId10" name="Check Box 55">
              <controlPr defaultSize="0" autoFill="0" autoLine="0" autoPict="0">
                <anchor moveWithCells="1">
                  <from>
                    <xdr:col>2</xdr:col>
                    <xdr:colOff>57150</xdr:colOff>
                    <xdr:row>14</xdr:row>
                    <xdr:rowOff>28575</xdr:rowOff>
                  </from>
                  <to>
                    <xdr:col>2</xdr:col>
                    <xdr:colOff>266700</xdr:colOff>
                    <xdr:row>14</xdr:row>
                    <xdr:rowOff>266700</xdr:rowOff>
                  </to>
                </anchor>
              </controlPr>
            </control>
          </mc:Choice>
        </mc:AlternateContent>
        <mc:AlternateContent xmlns:mc="http://schemas.openxmlformats.org/markup-compatibility/2006">
          <mc:Choice Requires="x14">
            <control shapeId="3128" r:id="rId11" name="Check Box 56">
              <controlPr defaultSize="0" autoFill="0" autoLine="0" autoPict="0">
                <anchor moveWithCells="1">
                  <from>
                    <xdr:col>2</xdr:col>
                    <xdr:colOff>57150</xdr:colOff>
                    <xdr:row>15</xdr:row>
                    <xdr:rowOff>28575</xdr:rowOff>
                  </from>
                  <to>
                    <xdr:col>2</xdr:col>
                    <xdr:colOff>266700</xdr:colOff>
                    <xdr:row>15</xdr:row>
                    <xdr:rowOff>266700</xdr:rowOff>
                  </to>
                </anchor>
              </controlPr>
            </control>
          </mc:Choice>
        </mc:AlternateContent>
        <mc:AlternateContent xmlns:mc="http://schemas.openxmlformats.org/markup-compatibility/2006">
          <mc:Choice Requires="x14">
            <control shapeId="3129" r:id="rId12" name="Check Box 57">
              <controlPr defaultSize="0" autoFill="0" autoLine="0" autoPict="0">
                <anchor moveWithCells="1">
                  <from>
                    <xdr:col>2</xdr:col>
                    <xdr:colOff>57150</xdr:colOff>
                    <xdr:row>16</xdr:row>
                    <xdr:rowOff>28575</xdr:rowOff>
                  </from>
                  <to>
                    <xdr:col>2</xdr:col>
                    <xdr:colOff>266700</xdr:colOff>
                    <xdr:row>16</xdr:row>
                    <xdr:rowOff>266700</xdr:rowOff>
                  </to>
                </anchor>
              </controlPr>
            </control>
          </mc:Choice>
        </mc:AlternateContent>
        <mc:AlternateContent xmlns:mc="http://schemas.openxmlformats.org/markup-compatibility/2006">
          <mc:Choice Requires="x14">
            <control shapeId="3130" r:id="rId13" name="Check Box 58">
              <controlPr defaultSize="0" autoFill="0" autoLine="0" autoPict="0">
                <anchor moveWithCells="1">
                  <from>
                    <xdr:col>2</xdr:col>
                    <xdr:colOff>57150</xdr:colOff>
                    <xdr:row>17</xdr:row>
                    <xdr:rowOff>28575</xdr:rowOff>
                  </from>
                  <to>
                    <xdr:col>2</xdr:col>
                    <xdr:colOff>266700</xdr:colOff>
                    <xdr:row>17</xdr:row>
                    <xdr:rowOff>266700</xdr:rowOff>
                  </to>
                </anchor>
              </controlPr>
            </control>
          </mc:Choice>
        </mc:AlternateContent>
        <mc:AlternateContent xmlns:mc="http://schemas.openxmlformats.org/markup-compatibility/2006">
          <mc:Choice Requires="x14">
            <control shapeId="3131" r:id="rId14" name="Check Box 59">
              <controlPr defaultSize="0" autoFill="0" autoLine="0" autoPict="0">
                <anchor moveWithCells="1">
                  <from>
                    <xdr:col>2</xdr:col>
                    <xdr:colOff>57150</xdr:colOff>
                    <xdr:row>18</xdr:row>
                    <xdr:rowOff>28575</xdr:rowOff>
                  </from>
                  <to>
                    <xdr:col>2</xdr:col>
                    <xdr:colOff>266700</xdr:colOff>
                    <xdr:row>18</xdr:row>
                    <xdr:rowOff>266700</xdr:rowOff>
                  </to>
                </anchor>
              </controlPr>
            </control>
          </mc:Choice>
        </mc:AlternateContent>
        <mc:AlternateContent xmlns:mc="http://schemas.openxmlformats.org/markup-compatibility/2006">
          <mc:Choice Requires="x14">
            <control shapeId="3132" r:id="rId15" name="Check Box 60">
              <controlPr defaultSize="0" autoFill="0" autoLine="0" autoPict="0">
                <anchor moveWithCells="1">
                  <from>
                    <xdr:col>2</xdr:col>
                    <xdr:colOff>57150</xdr:colOff>
                    <xdr:row>19</xdr:row>
                    <xdr:rowOff>28575</xdr:rowOff>
                  </from>
                  <to>
                    <xdr:col>2</xdr:col>
                    <xdr:colOff>266700</xdr:colOff>
                    <xdr:row>19</xdr:row>
                    <xdr:rowOff>266700</xdr:rowOff>
                  </to>
                </anchor>
              </controlPr>
            </control>
          </mc:Choice>
        </mc:AlternateContent>
        <mc:AlternateContent xmlns:mc="http://schemas.openxmlformats.org/markup-compatibility/2006">
          <mc:Choice Requires="x14">
            <control shapeId="3133" r:id="rId16" name="Check Box 61">
              <controlPr defaultSize="0" autoFill="0" autoLine="0" autoPict="0">
                <anchor moveWithCells="1">
                  <from>
                    <xdr:col>2</xdr:col>
                    <xdr:colOff>57150</xdr:colOff>
                    <xdr:row>20</xdr:row>
                    <xdr:rowOff>28575</xdr:rowOff>
                  </from>
                  <to>
                    <xdr:col>2</xdr:col>
                    <xdr:colOff>266700</xdr:colOff>
                    <xdr:row>20</xdr:row>
                    <xdr:rowOff>266700</xdr:rowOff>
                  </to>
                </anchor>
              </controlPr>
            </control>
          </mc:Choice>
        </mc:AlternateContent>
        <mc:AlternateContent xmlns:mc="http://schemas.openxmlformats.org/markup-compatibility/2006">
          <mc:Choice Requires="x14">
            <control shapeId="3134" r:id="rId17" name="Check Box 62">
              <controlPr defaultSize="0" autoFill="0" autoLine="0" autoPict="0">
                <anchor moveWithCells="1">
                  <from>
                    <xdr:col>2</xdr:col>
                    <xdr:colOff>57150</xdr:colOff>
                    <xdr:row>21</xdr:row>
                    <xdr:rowOff>28575</xdr:rowOff>
                  </from>
                  <to>
                    <xdr:col>2</xdr:col>
                    <xdr:colOff>266700</xdr:colOff>
                    <xdr:row>21</xdr:row>
                    <xdr:rowOff>266700</xdr:rowOff>
                  </to>
                </anchor>
              </controlPr>
            </control>
          </mc:Choice>
        </mc:AlternateContent>
        <mc:AlternateContent xmlns:mc="http://schemas.openxmlformats.org/markup-compatibility/2006">
          <mc:Choice Requires="x14">
            <control shapeId="3135" r:id="rId18" name="Check Box 63">
              <controlPr defaultSize="0" autoFill="0" autoLine="0" autoPict="0">
                <anchor moveWithCells="1">
                  <from>
                    <xdr:col>2</xdr:col>
                    <xdr:colOff>57150</xdr:colOff>
                    <xdr:row>22</xdr:row>
                    <xdr:rowOff>28575</xdr:rowOff>
                  </from>
                  <to>
                    <xdr:col>2</xdr:col>
                    <xdr:colOff>266700</xdr:colOff>
                    <xdr:row>22</xdr:row>
                    <xdr:rowOff>266700</xdr:rowOff>
                  </to>
                </anchor>
              </controlPr>
            </control>
          </mc:Choice>
        </mc:AlternateContent>
        <mc:AlternateContent xmlns:mc="http://schemas.openxmlformats.org/markup-compatibility/2006">
          <mc:Choice Requires="x14">
            <control shapeId="3136" r:id="rId19" name="Check Box 64">
              <controlPr defaultSize="0" autoFill="0" autoLine="0" autoPict="0">
                <anchor moveWithCells="1">
                  <from>
                    <xdr:col>2</xdr:col>
                    <xdr:colOff>57150</xdr:colOff>
                    <xdr:row>23</xdr:row>
                    <xdr:rowOff>28575</xdr:rowOff>
                  </from>
                  <to>
                    <xdr:col>2</xdr:col>
                    <xdr:colOff>266700</xdr:colOff>
                    <xdr:row>23</xdr:row>
                    <xdr:rowOff>266700</xdr:rowOff>
                  </to>
                </anchor>
              </controlPr>
            </control>
          </mc:Choice>
        </mc:AlternateContent>
        <mc:AlternateContent xmlns:mc="http://schemas.openxmlformats.org/markup-compatibility/2006">
          <mc:Choice Requires="x14">
            <control shapeId="3137" r:id="rId20" name="Check Box 65">
              <controlPr defaultSize="0" autoFill="0" autoLine="0" autoPict="0">
                <anchor moveWithCells="1">
                  <from>
                    <xdr:col>2</xdr:col>
                    <xdr:colOff>57150</xdr:colOff>
                    <xdr:row>24</xdr:row>
                    <xdr:rowOff>28575</xdr:rowOff>
                  </from>
                  <to>
                    <xdr:col>2</xdr:col>
                    <xdr:colOff>266700</xdr:colOff>
                    <xdr:row>24</xdr:row>
                    <xdr:rowOff>266700</xdr:rowOff>
                  </to>
                </anchor>
              </controlPr>
            </control>
          </mc:Choice>
        </mc:AlternateContent>
        <mc:AlternateContent xmlns:mc="http://schemas.openxmlformats.org/markup-compatibility/2006">
          <mc:Choice Requires="x14">
            <control shapeId="3138" r:id="rId21" name="Check Box 66">
              <controlPr defaultSize="0" autoFill="0" autoLine="0" autoPict="0">
                <anchor moveWithCells="1">
                  <from>
                    <xdr:col>2</xdr:col>
                    <xdr:colOff>57150</xdr:colOff>
                    <xdr:row>25</xdr:row>
                    <xdr:rowOff>28575</xdr:rowOff>
                  </from>
                  <to>
                    <xdr:col>2</xdr:col>
                    <xdr:colOff>266700</xdr:colOff>
                    <xdr:row>25</xdr:row>
                    <xdr:rowOff>266700</xdr:rowOff>
                  </to>
                </anchor>
              </controlPr>
            </control>
          </mc:Choice>
        </mc:AlternateContent>
        <mc:AlternateContent xmlns:mc="http://schemas.openxmlformats.org/markup-compatibility/2006">
          <mc:Choice Requires="x14">
            <control shapeId="3139" r:id="rId22" name="Check Box 67">
              <controlPr defaultSize="0" autoFill="0" autoLine="0" autoPict="0">
                <anchor moveWithCells="1">
                  <from>
                    <xdr:col>2</xdr:col>
                    <xdr:colOff>57150</xdr:colOff>
                    <xdr:row>26</xdr:row>
                    <xdr:rowOff>28575</xdr:rowOff>
                  </from>
                  <to>
                    <xdr:col>2</xdr:col>
                    <xdr:colOff>266700</xdr:colOff>
                    <xdr:row>26</xdr:row>
                    <xdr:rowOff>266700</xdr:rowOff>
                  </to>
                </anchor>
              </controlPr>
            </control>
          </mc:Choice>
        </mc:AlternateContent>
        <mc:AlternateContent xmlns:mc="http://schemas.openxmlformats.org/markup-compatibility/2006">
          <mc:Choice Requires="x14">
            <control shapeId="3140" r:id="rId23" name="Check Box 68">
              <controlPr defaultSize="0" autoFill="0" autoLine="0" autoPict="0">
                <anchor moveWithCells="1">
                  <from>
                    <xdr:col>2</xdr:col>
                    <xdr:colOff>57150</xdr:colOff>
                    <xdr:row>27</xdr:row>
                    <xdr:rowOff>28575</xdr:rowOff>
                  </from>
                  <to>
                    <xdr:col>2</xdr:col>
                    <xdr:colOff>266700</xdr:colOff>
                    <xdr:row>27</xdr:row>
                    <xdr:rowOff>266700</xdr:rowOff>
                  </to>
                </anchor>
              </controlPr>
            </control>
          </mc:Choice>
        </mc:AlternateContent>
        <mc:AlternateContent xmlns:mc="http://schemas.openxmlformats.org/markup-compatibility/2006">
          <mc:Choice Requires="x14">
            <control shapeId="3141" r:id="rId24" name="Check Box 69">
              <controlPr defaultSize="0" autoFill="0" autoLine="0" autoPict="0">
                <anchor moveWithCells="1">
                  <from>
                    <xdr:col>2</xdr:col>
                    <xdr:colOff>57150</xdr:colOff>
                    <xdr:row>28</xdr:row>
                    <xdr:rowOff>28575</xdr:rowOff>
                  </from>
                  <to>
                    <xdr:col>2</xdr:col>
                    <xdr:colOff>266700</xdr:colOff>
                    <xdr:row>28</xdr:row>
                    <xdr:rowOff>266700</xdr:rowOff>
                  </to>
                </anchor>
              </controlPr>
            </control>
          </mc:Choice>
        </mc:AlternateContent>
        <mc:AlternateContent xmlns:mc="http://schemas.openxmlformats.org/markup-compatibility/2006">
          <mc:Choice Requires="x14">
            <control shapeId="3142" r:id="rId25" name="Check Box 70">
              <controlPr defaultSize="0" autoFill="0" autoLine="0" autoPict="0">
                <anchor moveWithCells="1">
                  <from>
                    <xdr:col>2</xdr:col>
                    <xdr:colOff>57150</xdr:colOff>
                    <xdr:row>29</xdr:row>
                    <xdr:rowOff>28575</xdr:rowOff>
                  </from>
                  <to>
                    <xdr:col>2</xdr:col>
                    <xdr:colOff>266700</xdr:colOff>
                    <xdr:row>29</xdr:row>
                    <xdr:rowOff>266700</xdr:rowOff>
                  </to>
                </anchor>
              </controlPr>
            </control>
          </mc:Choice>
        </mc:AlternateContent>
        <mc:AlternateContent xmlns:mc="http://schemas.openxmlformats.org/markup-compatibility/2006">
          <mc:Choice Requires="x14">
            <control shapeId="3143" r:id="rId26" name="Check Box 71">
              <controlPr defaultSize="0" autoFill="0" autoLine="0" autoPict="0">
                <anchor moveWithCells="1">
                  <from>
                    <xdr:col>2</xdr:col>
                    <xdr:colOff>57150</xdr:colOff>
                    <xdr:row>30</xdr:row>
                    <xdr:rowOff>28575</xdr:rowOff>
                  </from>
                  <to>
                    <xdr:col>2</xdr:col>
                    <xdr:colOff>266700</xdr:colOff>
                    <xdr:row>30</xdr:row>
                    <xdr:rowOff>266700</xdr:rowOff>
                  </to>
                </anchor>
              </controlPr>
            </control>
          </mc:Choice>
        </mc:AlternateContent>
        <mc:AlternateContent xmlns:mc="http://schemas.openxmlformats.org/markup-compatibility/2006">
          <mc:Choice Requires="x14">
            <control shapeId="3144" r:id="rId27" name="Check Box 72">
              <controlPr defaultSize="0" autoFill="0" autoLine="0" autoPict="0">
                <anchor moveWithCells="1">
                  <from>
                    <xdr:col>2</xdr:col>
                    <xdr:colOff>57150</xdr:colOff>
                    <xdr:row>31</xdr:row>
                    <xdr:rowOff>28575</xdr:rowOff>
                  </from>
                  <to>
                    <xdr:col>2</xdr:col>
                    <xdr:colOff>266700</xdr:colOff>
                    <xdr:row>31</xdr:row>
                    <xdr:rowOff>266700</xdr:rowOff>
                  </to>
                </anchor>
              </controlPr>
            </control>
          </mc:Choice>
        </mc:AlternateContent>
        <mc:AlternateContent xmlns:mc="http://schemas.openxmlformats.org/markup-compatibility/2006">
          <mc:Choice Requires="x14">
            <control shapeId="3145" r:id="rId28" name="Check Box 73">
              <controlPr defaultSize="0" autoFill="0" autoLine="0" autoPict="0">
                <anchor moveWithCells="1">
                  <from>
                    <xdr:col>2</xdr:col>
                    <xdr:colOff>57150</xdr:colOff>
                    <xdr:row>32</xdr:row>
                    <xdr:rowOff>28575</xdr:rowOff>
                  </from>
                  <to>
                    <xdr:col>2</xdr:col>
                    <xdr:colOff>266700</xdr:colOff>
                    <xdr:row>32</xdr:row>
                    <xdr:rowOff>266700</xdr:rowOff>
                  </to>
                </anchor>
              </controlPr>
            </control>
          </mc:Choice>
        </mc:AlternateContent>
        <mc:AlternateContent xmlns:mc="http://schemas.openxmlformats.org/markup-compatibility/2006">
          <mc:Choice Requires="x14">
            <control shapeId="3146" r:id="rId29" name="Check Box 74">
              <controlPr defaultSize="0" autoFill="0" autoLine="0" autoPict="0">
                <anchor moveWithCells="1">
                  <from>
                    <xdr:col>2</xdr:col>
                    <xdr:colOff>57150</xdr:colOff>
                    <xdr:row>33</xdr:row>
                    <xdr:rowOff>28575</xdr:rowOff>
                  </from>
                  <to>
                    <xdr:col>2</xdr:col>
                    <xdr:colOff>266700</xdr:colOff>
                    <xdr:row>33</xdr:row>
                    <xdr:rowOff>266700</xdr:rowOff>
                  </to>
                </anchor>
              </controlPr>
            </control>
          </mc:Choice>
        </mc:AlternateContent>
        <mc:AlternateContent xmlns:mc="http://schemas.openxmlformats.org/markup-compatibility/2006">
          <mc:Choice Requires="x14">
            <control shapeId="3147" r:id="rId30" name="Check Box 75">
              <controlPr defaultSize="0" autoFill="0" autoLine="0" autoPict="0">
                <anchor moveWithCells="1">
                  <from>
                    <xdr:col>2</xdr:col>
                    <xdr:colOff>57150</xdr:colOff>
                    <xdr:row>34</xdr:row>
                    <xdr:rowOff>28575</xdr:rowOff>
                  </from>
                  <to>
                    <xdr:col>2</xdr:col>
                    <xdr:colOff>266700</xdr:colOff>
                    <xdr:row>34</xdr:row>
                    <xdr:rowOff>266700</xdr:rowOff>
                  </to>
                </anchor>
              </controlPr>
            </control>
          </mc:Choice>
        </mc:AlternateContent>
        <mc:AlternateContent xmlns:mc="http://schemas.openxmlformats.org/markup-compatibility/2006">
          <mc:Choice Requires="x14">
            <control shapeId="3148" r:id="rId31" name="Check Box 76">
              <controlPr defaultSize="0" autoFill="0" autoLine="0" autoPict="0">
                <anchor moveWithCells="1">
                  <from>
                    <xdr:col>2</xdr:col>
                    <xdr:colOff>57150</xdr:colOff>
                    <xdr:row>35</xdr:row>
                    <xdr:rowOff>28575</xdr:rowOff>
                  </from>
                  <to>
                    <xdr:col>2</xdr:col>
                    <xdr:colOff>266700</xdr:colOff>
                    <xdr:row>35</xdr:row>
                    <xdr:rowOff>266700</xdr:rowOff>
                  </to>
                </anchor>
              </controlPr>
            </control>
          </mc:Choice>
        </mc:AlternateContent>
        <mc:AlternateContent xmlns:mc="http://schemas.openxmlformats.org/markup-compatibility/2006">
          <mc:Choice Requires="x14">
            <control shapeId="3149" r:id="rId32" name="Check Box 77">
              <controlPr defaultSize="0" autoFill="0" autoLine="0" autoPict="0">
                <anchor moveWithCells="1">
                  <from>
                    <xdr:col>2</xdr:col>
                    <xdr:colOff>57150</xdr:colOff>
                    <xdr:row>36</xdr:row>
                    <xdr:rowOff>28575</xdr:rowOff>
                  </from>
                  <to>
                    <xdr:col>2</xdr:col>
                    <xdr:colOff>266700</xdr:colOff>
                    <xdr:row>36</xdr:row>
                    <xdr:rowOff>266700</xdr:rowOff>
                  </to>
                </anchor>
              </controlPr>
            </control>
          </mc:Choice>
        </mc:AlternateContent>
        <mc:AlternateContent xmlns:mc="http://schemas.openxmlformats.org/markup-compatibility/2006">
          <mc:Choice Requires="x14">
            <control shapeId="3150" r:id="rId33" name="Check Box 78">
              <controlPr defaultSize="0" autoFill="0" autoLine="0" autoPict="0">
                <anchor moveWithCells="1">
                  <from>
                    <xdr:col>2</xdr:col>
                    <xdr:colOff>57150</xdr:colOff>
                    <xdr:row>37</xdr:row>
                    <xdr:rowOff>28575</xdr:rowOff>
                  </from>
                  <to>
                    <xdr:col>2</xdr:col>
                    <xdr:colOff>266700</xdr:colOff>
                    <xdr:row>37</xdr:row>
                    <xdr:rowOff>266700</xdr:rowOff>
                  </to>
                </anchor>
              </controlPr>
            </control>
          </mc:Choice>
        </mc:AlternateContent>
        <mc:AlternateContent xmlns:mc="http://schemas.openxmlformats.org/markup-compatibility/2006">
          <mc:Choice Requires="x14">
            <control shapeId="3151" r:id="rId34" name="Check Box 79">
              <controlPr defaultSize="0" autoFill="0" autoLine="0" autoPict="0">
                <anchor moveWithCells="1">
                  <from>
                    <xdr:col>2</xdr:col>
                    <xdr:colOff>57150</xdr:colOff>
                    <xdr:row>38</xdr:row>
                    <xdr:rowOff>28575</xdr:rowOff>
                  </from>
                  <to>
                    <xdr:col>2</xdr:col>
                    <xdr:colOff>266700</xdr:colOff>
                    <xdr:row>38</xdr:row>
                    <xdr:rowOff>266700</xdr:rowOff>
                  </to>
                </anchor>
              </controlPr>
            </control>
          </mc:Choice>
        </mc:AlternateContent>
        <mc:AlternateContent xmlns:mc="http://schemas.openxmlformats.org/markup-compatibility/2006">
          <mc:Choice Requires="x14">
            <control shapeId="3152" r:id="rId35" name="Check Box 80">
              <controlPr defaultSize="0" autoFill="0" autoLine="0" autoPict="0">
                <anchor moveWithCells="1">
                  <from>
                    <xdr:col>2</xdr:col>
                    <xdr:colOff>57150</xdr:colOff>
                    <xdr:row>39</xdr:row>
                    <xdr:rowOff>28575</xdr:rowOff>
                  </from>
                  <to>
                    <xdr:col>2</xdr:col>
                    <xdr:colOff>266700</xdr:colOff>
                    <xdr:row>39</xdr:row>
                    <xdr:rowOff>266700</xdr:rowOff>
                  </to>
                </anchor>
              </controlPr>
            </control>
          </mc:Choice>
        </mc:AlternateContent>
        <mc:AlternateContent xmlns:mc="http://schemas.openxmlformats.org/markup-compatibility/2006">
          <mc:Choice Requires="x14">
            <control shapeId="3153" r:id="rId36" name="Check Box 81">
              <controlPr defaultSize="0" autoFill="0" autoLine="0" autoPict="0">
                <anchor moveWithCells="1">
                  <from>
                    <xdr:col>2</xdr:col>
                    <xdr:colOff>57150</xdr:colOff>
                    <xdr:row>40</xdr:row>
                    <xdr:rowOff>28575</xdr:rowOff>
                  </from>
                  <to>
                    <xdr:col>2</xdr:col>
                    <xdr:colOff>266700</xdr:colOff>
                    <xdr:row>40</xdr:row>
                    <xdr:rowOff>266700</xdr:rowOff>
                  </to>
                </anchor>
              </controlPr>
            </control>
          </mc:Choice>
        </mc:AlternateContent>
        <mc:AlternateContent xmlns:mc="http://schemas.openxmlformats.org/markup-compatibility/2006">
          <mc:Choice Requires="x14">
            <control shapeId="3154" r:id="rId37" name="Check Box 82">
              <controlPr defaultSize="0" autoFill="0" autoLine="0" autoPict="0">
                <anchor moveWithCells="1">
                  <from>
                    <xdr:col>2</xdr:col>
                    <xdr:colOff>57150</xdr:colOff>
                    <xdr:row>41</xdr:row>
                    <xdr:rowOff>28575</xdr:rowOff>
                  </from>
                  <to>
                    <xdr:col>2</xdr:col>
                    <xdr:colOff>266700</xdr:colOff>
                    <xdr:row>41</xdr:row>
                    <xdr:rowOff>266700</xdr:rowOff>
                  </to>
                </anchor>
              </controlPr>
            </control>
          </mc:Choice>
        </mc:AlternateContent>
        <mc:AlternateContent xmlns:mc="http://schemas.openxmlformats.org/markup-compatibility/2006">
          <mc:Choice Requires="x14">
            <control shapeId="3155" r:id="rId38" name="Check Box 83">
              <controlPr defaultSize="0" autoFill="0" autoLine="0" autoPict="0">
                <anchor moveWithCells="1">
                  <from>
                    <xdr:col>2</xdr:col>
                    <xdr:colOff>57150</xdr:colOff>
                    <xdr:row>42</xdr:row>
                    <xdr:rowOff>28575</xdr:rowOff>
                  </from>
                  <to>
                    <xdr:col>2</xdr:col>
                    <xdr:colOff>266700</xdr:colOff>
                    <xdr:row>42</xdr:row>
                    <xdr:rowOff>266700</xdr:rowOff>
                  </to>
                </anchor>
              </controlPr>
            </control>
          </mc:Choice>
        </mc:AlternateContent>
        <mc:AlternateContent xmlns:mc="http://schemas.openxmlformats.org/markup-compatibility/2006">
          <mc:Choice Requires="x14">
            <control shapeId="3191" r:id="rId39" name="Check Box 119">
              <controlPr defaultSize="0" autoFill="0" autoLine="0" autoPict="0">
                <anchor moveWithCells="1">
                  <from>
                    <xdr:col>2</xdr:col>
                    <xdr:colOff>57150</xdr:colOff>
                    <xdr:row>52</xdr:row>
                    <xdr:rowOff>28575</xdr:rowOff>
                  </from>
                  <to>
                    <xdr:col>2</xdr:col>
                    <xdr:colOff>266700</xdr:colOff>
                    <xdr:row>52</xdr:row>
                    <xdr:rowOff>266700</xdr:rowOff>
                  </to>
                </anchor>
              </controlPr>
            </control>
          </mc:Choice>
        </mc:AlternateContent>
        <mc:AlternateContent xmlns:mc="http://schemas.openxmlformats.org/markup-compatibility/2006">
          <mc:Choice Requires="x14">
            <control shapeId="3192" r:id="rId40" name="Check Box 120">
              <controlPr defaultSize="0" autoFill="0" autoLine="0" autoPict="0">
                <anchor moveWithCells="1">
                  <from>
                    <xdr:col>2</xdr:col>
                    <xdr:colOff>57150</xdr:colOff>
                    <xdr:row>53</xdr:row>
                    <xdr:rowOff>28575</xdr:rowOff>
                  </from>
                  <to>
                    <xdr:col>2</xdr:col>
                    <xdr:colOff>266700</xdr:colOff>
                    <xdr:row>53</xdr:row>
                    <xdr:rowOff>266700</xdr:rowOff>
                  </to>
                </anchor>
              </controlPr>
            </control>
          </mc:Choice>
        </mc:AlternateContent>
        <mc:AlternateContent xmlns:mc="http://schemas.openxmlformats.org/markup-compatibility/2006">
          <mc:Choice Requires="x14">
            <control shapeId="3193" r:id="rId41" name="Check Box 121">
              <controlPr defaultSize="0" autoFill="0" autoLine="0" autoPict="0">
                <anchor moveWithCells="1">
                  <from>
                    <xdr:col>2</xdr:col>
                    <xdr:colOff>57150</xdr:colOff>
                    <xdr:row>54</xdr:row>
                    <xdr:rowOff>28575</xdr:rowOff>
                  </from>
                  <to>
                    <xdr:col>2</xdr:col>
                    <xdr:colOff>266700</xdr:colOff>
                    <xdr:row>54</xdr:row>
                    <xdr:rowOff>266700</xdr:rowOff>
                  </to>
                </anchor>
              </controlPr>
            </control>
          </mc:Choice>
        </mc:AlternateContent>
        <mc:AlternateContent xmlns:mc="http://schemas.openxmlformats.org/markup-compatibility/2006">
          <mc:Choice Requires="x14">
            <control shapeId="3194" r:id="rId42" name="Check Box 122">
              <controlPr defaultSize="0" autoFill="0" autoLine="0" autoPict="0">
                <anchor moveWithCells="1">
                  <from>
                    <xdr:col>2</xdr:col>
                    <xdr:colOff>57150</xdr:colOff>
                    <xdr:row>55</xdr:row>
                    <xdr:rowOff>28575</xdr:rowOff>
                  </from>
                  <to>
                    <xdr:col>2</xdr:col>
                    <xdr:colOff>266700</xdr:colOff>
                    <xdr:row>55</xdr:row>
                    <xdr:rowOff>266700</xdr:rowOff>
                  </to>
                </anchor>
              </controlPr>
            </control>
          </mc:Choice>
        </mc:AlternateContent>
        <mc:AlternateContent xmlns:mc="http://schemas.openxmlformats.org/markup-compatibility/2006">
          <mc:Choice Requires="x14">
            <control shapeId="3195" r:id="rId43" name="Check Box 123">
              <controlPr defaultSize="0" autoFill="0" autoLine="0" autoPict="0">
                <anchor moveWithCells="1">
                  <from>
                    <xdr:col>2</xdr:col>
                    <xdr:colOff>57150</xdr:colOff>
                    <xdr:row>56</xdr:row>
                    <xdr:rowOff>28575</xdr:rowOff>
                  </from>
                  <to>
                    <xdr:col>2</xdr:col>
                    <xdr:colOff>266700</xdr:colOff>
                    <xdr:row>56</xdr:row>
                    <xdr:rowOff>266700</xdr:rowOff>
                  </to>
                </anchor>
              </controlPr>
            </control>
          </mc:Choice>
        </mc:AlternateContent>
        <mc:AlternateContent xmlns:mc="http://schemas.openxmlformats.org/markup-compatibility/2006">
          <mc:Choice Requires="x14">
            <control shapeId="3196" r:id="rId44" name="Check Box 124">
              <controlPr defaultSize="0" autoFill="0" autoLine="0" autoPict="0">
                <anchor moveWithCells="1">
                  <from>
                    <xdr:col>2</xdr:col>
                    <xdr:colOff>57150</xdr:colOff>
                    <xdr:row>57</xdr:row>
                    <xdr:rowOff>28575</xdr:rowOff>
                  </from>
                  <to>
                    <xdr:col>2</xdr:col>
                    <xdr:colOff>266700</xdr:colOff>
                    <xdr:row>57</xdr:row>
                    <xdr:rowOff>266700</xdr:rowOff>
                  </to>
                </anchor>
              </controlPr>
            </control>
          </mc:Choice>
        </mc:AlternateContent>
        <mc:AlternateContent xmlns:mc="http://schemas.openxmlformats.org/markup-compatibility/2006">
          <mc:Choice Requires="x14">
            <control shapeId="3197" r:id="rId45" name="Check Box 125">
              <controlPr defaultSize="0" autoFill="0" autoLine="0" autoPict="0">
                <anchor moveWithCells="1">
                  <from>
                    <xdr:col>2</xdr:col>
                    <xdr:colOff>57150</xdr:colOff>
                    <xdr:row>58</xdr:row>
                    <xdr:rowOff>28575</xdr:rowOff>
                  </from>
                  <to>
                    <xdr:col>2</xdr:col>
                    <xdr:colOff>266700</xdr:colOff>
                    <xdr:row>58</xdr:row>
                    <xdr:rowOff>266700</xdr:rowOff>
                  </to>
                </anchor>
              </controlPr>
            </control>
          </mc:Choice>
        </mc:AlternateContent>
        <mc:AlternateContent xmlns:mc="http://schemas.openxmlformats.org/markup-compatibility/2006">
          <mc:Choice Requires="x14">
            <control shapeId="3198" r:id="rId46" name="Check Box 126">
              <controlPr defaultSize="0" autoFill="0" autoLine="0" autoPict="0">
                <anchor moveWithCells="1">
                  <from>
                    <xdr:col>2</xdr:col>
                    <xdr:colOff>57150</xdr:colOff>
                    <xdr:row>59</xdr:row>
                    <xdr:rowOff>28575</xdr:rowOff>
                  </from>
                  <to>
                    <xdr:col>2</xdr:col>
                    <xdr:colOff>266700</xdr:colOff>
                    <xdr:row>59</xdr:row>
                    <xdr:rowOff>266700</xdr:rowOff>
                  </to>
                </anchor>
              </controlPr>
            </control>
          </mc:Choice>
        </mc:AlternateContent>
        <mc:AlternateContent xmlns:mc="http://schemas.openxmlformats.org/markup-compatibility/2006">
          <mc:Choice Requires="x14">
            <control shapeId="3199" r:id="rId47" name="Check Box 127">
              <controlPr defaultSize="0" autoFill="0" autoLine="0" autoPict="0">
                <anchor moveWithCells="1">
                  <from>
                    <xdr:col>2</xdr:col>
                    <xdr:colOff>57150</xdr:colOff>
                    <xdr:row>60</xdr:row>
                    <xdr:rowOff>28575</xdr:rowOff>
                  </from>
                  <to>
                    <xdr:col>2</xdr:col>
                    <xdr:colOff>266700</xdr:colOff>
                    <xdr:row>60</xdr:row>
                    <xdr:rowOff>266700</xdr:rowOff>
                  </to>
                </anchor>
              </controlPr>
            </control>
          </mc:Choice>
        </mc:AlternateContent>
        <mc:AlternateContent xmlns:mc="http://schemas.openxmlformats.org/markup-compatibility/2006">
          <mc:Choice Requires="x14">
            <control shapeId="3200" r:id="rId48" name="Check Box 128">
              <controlPr defaultSize="0" autoFill="0" autoLine="0" autoPict="0">
                <anchor moveWithCells="1">
                  <from>
                    <xdr:col>2</xdr:col>
                    <xdr:colOff>57150</xdr:colOff>
                    <xdr:row>61</xdr:row>
                    <xdr:rowOff>28575</xdr:rowOff>
                  </from>
                  <to>
                    <xdr:col>2</xdr:col>
                    <xdr:colOff>266700</xdr:colOff>
                    <xdr:row>61</xdr:row>
                    <xdr:rowOff>266700</xdr:rowOff>
                  </to>
                </anchor>
              </controlPr>
            </control>
          </mc:Choice>
        </mc:AlternateContent>
        <mc:AlternateContent xmlns:mc="http://schemas.openxmlformats.org/markup-compatibility/2006">
          <mc:Choice Requires="x14">
            <control shapeId="3201" r:id="rId49" name="Check Box 129">
              <controlPr defaultSize="0" autoFill="0" autoLine="0" autoPict="0">
                <anchor moveWithCells="1">
                  <from>
                    <xdr:col>2</xdr:col>
                    <xdr:colOff>57150</xdr:colOff>
                    <xdr:row>62</xdr:row>
                    <xdr:rowOff>28575</xdr:rowOff>
                  </from>
                  <to>
                    <xdr:col>2</xdr:col>
                    <xdr:colOff>266700</xdr:colOff>
                    <xdr:row>62</xdr:row>
                    <xdr:rowOff>266700</xdr:rowOff>
                  </to>
                </anchor>
              </controlPr>
            </control>
          </mc:Choice>
        </mc:AlternateContent>
        <mc:AlternateContent xmlns:mc="http://schemas.openxmlformats.org/markup-compatibility/2006">
          <mc:Choice Requires="x14">
            <control shapeId="3202" r:id="rId50" name="Check Box 130">
              <controlPr defaultSize="0" autoFill="0" autoLine="0" autoPict="0">
                <anchor moveWithCells="1">
                  <from>
                    <xdr:col>2</xdr:col>
                    <xdr:colOff>57150</xdr:colOff>
                    <xdr:row>63</xdr:row>
                    <xdr:rowOff>28575</xdr:rowOff>
                  </from>
                  <to>
                    <xdr:col>2</xdr:col>
                    <xdr:colOff>266700</xdr:colOff>
                    <xdr:row>63</xdr:row>
                    <xdr:rowOff>266700</xdr:rowOff>
                  </to>
                </anchor>
              </controlPr>
            </control>
          </mc:Choice>
        </mc:AlternateContent>
        <mc:AlternateContent xmlns:mc="http://schemas.openxmlformats.org/markup-compatibility/2006">
          <mc:Choice Requires="x14">
            <control shapeId="3203" r:id="rId51" name="Check Box 131">
              <controlPr defaultSize="0" autoFill="0" autoLine="0" autoPict="0">
                <anchor moveWithCells="1">
                  <from>
                    <xdr:col>2</xdr:col>
                    <xdr:colOff>57150</xdr:colOff>
                    <xdr:row>64</xdr:row>
                    <xdr:rowOff>28575</xdr:rowOff>
                  </from>
                  <to>
                    <xdr:col>2</xdr:col>
                    <xdr:colOff>266700</xdr:colOff>
                    <xdr:row>64</xdr:row>
                    <xdr:rowOff>266700</xdr:rowOff>
                  </to>
                </anchor>
              </controlPr>
            </control>
          </mc:Choice>
        </mc:AlternateContent>
        <mc:AlternateContent xmlns:mc="http://schemas.openxmlformats.org/markup-compatibility/2006">
          <mc:Choice Requires="x14">
            <control shapeId="3204" r:id="rId52" name="Check Box 132">
              <controlPr defaultSize="0" autoFill="0" autoLine="0" autoPict="0">
                <anchor moveWithCells="1">
                  <from>
                    <xdr:col>2</xdr:col>
                    <xdr:colOff>57150</xdr:colOff>
                    <xdr:row>65</xdr:row>
                    <xdr:rowOff>28575</xdr:rowOff>
                  </from>
                  <to>
                    <xdr:col>2</xdr:col>
                    <xdr:colOff>266700</xdr:colOff>
                    <xdr:row>65</xdr:row>
                    <xdr:rowOff>266700</xdr:rowOff>
                  </to>
                </anchor>
              </controlPr>
            </control>
          </mc:Choice>
        </mc:AlternateContent>
        <mc:AlternateContent xmlns:mc="http://schemas.openxmlformats.org/markup-compatibility/2006">
          <mc:Choice Requires="x14">
            <control shapeId="3205" r:id="rId53" name="Check Box 133">
              <controlPr defaultSize="0" autoFill="0" autoLine="0" autoPict="0">
                <anchor moveWithCells="1">
                  <from>
                    <xdr:col>2</xdr:col>
                    <xdr:colOff>57150</xdr:colOff>
                    <xdr:row>66</xdr:row>
                    <xdr:rowOff>28575</xdr:rowOff>
                  </from>
                  <to>
                    <xdr:col>2</xdr:col>
                    <xdr:colOff>266700</xdr:colOff>
                    <xdr:row>66</xdr:row>
                    <xdr:rowOff>266700</xdr:rowOff>
                  </to>
                </anchor>
              </controlPr>
            </control>
          </mc:Choice>
        </mc:AlternateContent>
        <mc:AlternateContent xmlns:mc="http://schemas.openxmlformats.org/markup-compatibility/2006">
          <mc:Choice Requires="x14">
            <control shapeId="3206" r:id="rId54" name="Check Box 134">
              <controlPr defaultSize="0" autoFill="0" autoLine="0" autoPict="0">
                <anchor moveWithCells="1">
                  <from>
                    <xdr:col>2</xdr:col>
                    <xdr:colOff>57150</xdr:colOff>
                    <xdr:row>67</xdr:row>
                    <xdr:rowOff>28575</xdr:rowOff>
                  </from>
                  <to>
                    <xdr:col>2</xdr:col>
                    <xdr:colOff>266700</xdr:colOff>
                    <xdr:row>67</xdr:row>
                    <xdr:rowOff>266700</xdr:rowOff>
                  </to>
                </anchor>
              </controlPr>
            </control>
          </mc:Choice>
        </mc:AlternateContent>
        <mc:AlternateContent xmlns:mc="http://schemas.openxmlformats.org/markup-compatibility/2006">
          <mc:Choice Requires="x14">
            <control shapeId="3207" r:id="rId55" name="Check Box 135">
              <controlPr defaultSize="0" autoFill="0" autoLine="0" autoPict="0">
                <anchor moveWithCells="1">
                  <from>
                    <xdr:col>2</xdr:col>
                    <xdr:colOff>57150</xdr:colOff>
                    <xdr:row>68</xdr:row>
                    <xdr:rowOff>28575</xdr:rowOff>
                  </from>
                  <to>
                    <xdr:col>2</xdr:col>
                    <xdr:colOff>266700</xdr:colOff>
                    <xdr:row>68</xdr:row>
                    <xdr:rowOff>266700</xdr:rowOff>
                  </to>
                </anchor>
              </controlPr>
            </control>
          </mc:Choice>
        </mc:AlternateContent>
        <mc:AlternateContent xmlns:mc="http://schemas.openxmlformats.org/markup-compatibility/2006">
          <mc:Choice Requires="x14">
            <control shapeId="3208" r:id="rId56" name="Check Box 136">
              <controlPr defaultSize="0" autoFill="0" autoLine="0" autoPict="0">
                <anchor moveWithCells="1">
                  <from>
                    <xdr:col>2</xdr:col>
                    <xdr:colOff>57150</xdr:colOff>
                    <xdr:row>69</xdr:row>
                    <xdr:rowOff>28575</xdr:rowOff>
                  </from>
                  <to>
                    <xdr:col>2</xdr:col>
                    <xdr:colOff>266700</xdr:colOff>
                    <xdr:row>69</xdr:row>
                    <xdr:rowOff>266700</xdr:rowOff>
                  </to>
                </anchor>
              </controlPr>
            </control>
          </mc:Choice>
        </mc:AlternateContent>
        <mc:AlternateContent xmlns:mc="http://schemas.openxmlformats.org/markup-compatibility/2006">
          <mc:Choice Requires="x14">
            <control shapeId="3209" r:id="rId57" name="Check Box 137">
              <controlPr defaultSize="0" autoFill="0" autoLine="0" autoPict="0">
                <anchor moveWithCells="1">
                  <from>
                    <xdr:col>2</xdr:col>
                    <xdr:colOff>57150</xdr:colOff>
                    <xdr:row>70</xdr:row>
                    <xdr:rowOff>28575</xdr:rowOff>
                  </from>
                  <to>
                    <xdr:col>2</xdr:col>
                    <xdr:colOff>266700</xdr:colOff>
                    <xdr:row>70</xdr:row>
                    <xdr:rowOff>266700</xdr:rowOff>
                  </to>
                </anchor>
              </controlPr>
            </control>
          </mc:Choice>
        </mc:AlternateContent>
        <mc:AlternateContent xmlns:mc="http://schemas.openxmlformats.org/markup-compatibility/2006">
          <mc:Choice Requires="x14">
            <control shapeId="3210" r:id="rId58" name="Check Box 138">
              <controlPr defaultSize="0" autoFill="0" autoLine="0" autoPict="0">
                <anchor moveWithCells="1">
                  <from>
                    <xdr:col>2</xdr:col>
                    <xdr:colOff>57150</xdr:colOff>
                    <xdr:row>71</xdr:row>
                    <xdr:rowOff>28575</xdr:rowOff>
                  </from>
                  <to>
                    <xdr:col>2</xdr:col>
                    <xdr:colOff>266700</xdr:colOff>
                    <xdr:row>71</xdr:row>
                    <xdr:rowOff>266700</xdr:rowOff>
                  </to>
                </anchor>
              </controlPr>
            </control>
          </mc:Choice>
        </mc:AlternateContent>
        <mc:AlternateContent xmlns:mc="http://schemas.openxmlformats.org/markup-compatibility/2006">
          <mc:Choice Requires="x14">
            <control shapeId="3211" r:id="rId59" name="Check Box 139">
              <controlPr defaultSize="0" autoFill="0" autoLine="0" autoPict="0">
                <anchor moveWithCells="1">
                  <from>
                    <xdr:col>2</xdr:col>
                    <xdr:colOff>57150</xdr:colOff>
                    <xdr:row>72</xdr:row>
                    <xdr:rowOff>28575</xdr:rowOff>
                  </from>
                  <to>
                    <xdr:col>2</xdr:col>
                    <xdr:colOff>266700</xdr:colOff>
                    <xdr:row>72</xdr:row>
                    <xdr:rowOff>266700</xdr:rowOff>
                  </to>
                </anchor>
              </controlPr>
            </control>
          </mc:Choice>
        </mc:AlternateContent>
        <mc:AlternateContent xmlns:mc="http://schemas.openxmlformats.org/markup-compatibility/2006">
          <mc:Choice Requires="x14">
            <control shapeId="3212" r:id="rId60" name="Check Box 140">
              <controlPr defaultSize="0" autoFill="0" autoLine="0" autoPict="0">
                <anchor moveWithCells="1">
                  <from>
                    <xdr:col>2</xdr:col>
                    <xdr:colOff>57150</xdr:colOff>
                    <xdr:row>73</xdr:row>
                    <xdr:rowOff>28575</xdr:rowOff>
                  </from>
                  <to>
                    <xdr:col>2</xdr:col>
                    <xdr:colOff>266700</xdr:colOff>
                    <xdr:row>73</xdr:row>
                    <xdr:rowOff>266700</xdr:rowOff>
                  </to>
                </anchor>
              </controlPr>
            </control>
          </mc:Choice>
        </mc:AlternateContent>
        <mc:AlternateContent xmlns:mc="http://schemas.openxmlformats.org/markup-compatibility/2006">
          <mc:Choice Requires="x14">
            <control shapeId="3213" r:id="rId61" name="Check Box 141">
              <controlPr defaultSize="0" autoFill="0" autoLine="0" autoPict="0">
                <anchor moveWithCells="1">
                  <from>
                    <xdr:col>2</xdr:col>
                    <xdr:colOff>57150</xdr:colOff>
                    <xdr:row>74</xdr:row>
                    <xdr:rowOff>28575</xdr:rowOff>
                  </from>
                  <to>
                    <xdr:col>2</xdr:col>
                    <xdr:colOff>266700</xdr:colOff>
                    <xdr:row>74</xdr:row>
                    <xdr:rowOff>266700</xdr:rowOff>
                  </to>
                </anchor>
              </controlPr>
            </control>
          </mc:Choice>
        </mc:AlternateContent>
        <mc:AlternateContent xmlns:mc="http://schemas.openxmlformats.org/markup-compatibility/2006">
          <mc:Choice Requires="x14">
            <control shapeId="3214" r:id="rId62" name="Check Box 142">
              <controlPr defaultSize="0" autoFill="0" autoLine="0" autoPict="0">
                <anchor moveWithCells="1">
                  <from>
                    <xdr:col>2</xdr:col>
                    <xdr:colOff>57150</xdr:colOff>
                    <xdr:row>75</xdr:row>
                    <xdr:rowOff>28575</xdr:rowOff>
                  </from>
                  <to>
                    <xdr:col>2</xdr:col>
                    <xdr:colOff>266700</xdr:colOff>
                    <xdr:row>75</xdr:row>
                    <xdr:rowOff>266700</xdr:rowOff>
                  </to>
                </anchor>
              </controlPr>
            </control>
          </mc:Choice>
        </mc:AlternateContent>
        <mc:AlternateContent xmlns:mc="http://schemas.openxmlformats.org/markup-compatibility/2006">
          <mc:Choice Requires="x14">
            <control shapeId="3215" r:id="rId63" name="Check Box 143">
              <controlPr defaultSize="0" autoFill="0" autoLine="0" autoPict="0">
                <anchor moveWithCells="1">
                  <from>
                    <xdr:col>2</xdr:col>
                    <xdr:colOff>57150</xdr:colOff>
                    <xdr:row>76</xdr:row>
                    <xdr:rowOff>28575</xdr:rowOff>
                  </from>
                  <to>
                    <xdr:col>2</xdr:col>
                    <xdr:colOff>266700</xdr:colOff>
                    <xdr:row>76</xdr:row>
                    <xdr:rowOff>266700</xdr:rowOff>
                  </to>
                </anchor>
              </controlPr>
            </control>
          </mc:Choice>
        </mc:AlternateContent>
        <mc:AlternateContent xmlns:mc="http://schemas.openxmlformats.org/markup-compatibility/2006">
          <mc:Choice Requires="x14">
            <control shapeId="3216" r:id="rId64" name="Check Box 144">
              <controlPr defaultSize="0" autoFill="0" autoLine="0" autoPict="0">
                <anchor moveWithCells="1">
                  <from>
                    <xdr:col>2</xdr:col>
                    <xdr:colOff>57150</xdr:colOff>
                    <xdr:row>77</xdr:row>
                    <xdr:rowOff>28575</xdr:rowOff>
                  </from>
                  <to>
                    <xdr:col>2</xdr:col>
                    <xdr:colOff>266700</xdr:colOff>
                    <xdr:row>77</xdr:row>
                    <xdr:rowOff>266700</xdr:rowOff>
                  </to>
                </anchor>
              </controlPr>
            </control>
          </mc:Choice>
        </mc:AlternateContent>
        <mc:AlternateContent xmlns:mc="http://schemas.openxmlformats.org/markup-compatibility/2006">
          <mc:Choice Requires="x14">
            <control shapeId="3217" r:id="rId65" name="Check Box 145">
              <controlPr defaultSize="0" autoFill="0" autoLine="0" autoPict="0">
                <anchor moveWithCells="1">
                  <from>
                    <xdr:col>2</xdr:col>
                    <xdr:colOff>57150</xdr:colOff>
                    <xdr:row>78</xdr:row>
                    <xdr:rowOff>28575</xdr:rowOff>
                  </from>
                  <to>
                    <xdr:col>2</xdr:col>
                    <xdr:colOff>266700</xdr:colOff>
                    <xdr:row>78</xdr:row>
                    <xdr:rowOff>266700</xdr:rowOff>
                  </to>
                </anchor>
              </controlPr>
            </control>
          </mc:Choice>
        </mc:AlternateContent>
        <mc:AlternateContent xmlns:mc="http://schemas.openxmlformats.org/markup-compatibility/2006">
          <mc:Choice Requires="x14">
            <control shapeId="3218" r:id="rId66" name="Check Box 146">
              <controlPr defaultSize="0" autoFill="0" autoLine="0" autoPict="0">
                <anchor moveWithCells="1">
                  <from>
                    <xdr:col>2</xdr:col>
                    <xdr:colOff>57150</xdr:colOff>
                    <xdr:row>79</xdr:row>
                    <xdr:rowOff>28575</xdr:rowOff>
                  </from>
                  <to>
                    <xdr:col>2</xdr:col>
                    <xdr:colOff>266700</xdr:colOff>
                    <xdr:row>79</xdr:row>
                    <xdr:rowOff>266700</xdr:rowOff>
                  </to>
                </anchor>
              </controlPr>
            </control>
          </mc:Choice>
        </mc:AlternateContent>
        <mc:AlternateContent xmlns:mc="http://schemas.openxmlformats.org/markup-compatibility/2006">
          <mc:Choice Requires="x14">
            <control shapeId="3219" r:id="rId67" name="Check Box 147">
              <controlPr defaultSize="0" autoFill="0" autoLine="0" autoPict="0">
                <anchor moveWithCells="1">
                  <from>
                    <xdr:col>2</xdr:col>
                    <xdr:colOff>57150</xdr:colOff>
                    <xdr:row>80</xdr:row>
                    <xdr:rowOff>28575</xdr:rowOff>
                  </from>
                  <to>
                    <xdr:col>2</xdr:col>
                    <xdr:colOff>266700</xdr:colOff>
                    <xdr:row>80</xdr:row>
                    <xdr:rowOff>266700</xdr:rowOff>
                  </to>
                </anchor>
              </controlPr>
            </control>
          </mc:Choice>
        </mc:AlternateContent>
        <mc:AlternateContent xmlns:mc="http://schemas.openxmlformats.org/markup-compatibility/2006">
          <mc:Choice Requires="x14">
            <control shapeId="3220" r:id="rId68" name="Check Box 148">
              <controlPr defaultSize="0" autoFill="0" autoLine="0" autoPict="0">
                <anchor moveWithCells="1">
                  <from>
                    <xdr:col>2</xdr:col>
                    <xdr:colOff>57150</xdr:colOff>
                    <xdr:row>81</xdr:row>
                    <xdr:rowOff>28575</xdr:rowOff>
                  </from>
                  <to>
                    <xdr:col>2</xdr:col>
                    <xdr:colOff>266700</xdr:colOff>
                    <xdr:row>81</xdr:row>
                    <xdr:rowOff>266700</xdr:rowOff>
                  </to>
                </anchor>
              </controlPr>
            </control>
          </mc:Choice>
        </mc:AlternateContent>
        <mc:AlternateContent xmlns:mc="http://schemas.openxmlformats.org/markup-compatibility/2006">
          <mc:Choice Requires="x14">
            <control shapeId="3221" r:id="rId69" name="Check Box 149">
              <controlPr defaultSize="0" autoFill="0" autoLine="0" autoPict="0">
                <anchor moveWithCells="1">
                  <from>
                    <xdr:col>2</xdr:col>
                    <xdr:colOff>57150</xdr:colOff>
                    <xdr:row>82</xdr:row>
                    <xdr:rowOff>28575</xdr:rowOff>
                  </from>
                  <to>
                    <xdr:col>2</xdr:col>
                    <xdr:colOff>266700</xdr:colOff>
                    <xdr:row>82</xdr:row>
                    <xdr:rowOff>266700</xdr:rowOff>
                  </to>
                </anchor>
              </controlPr>
            </control>
          </mc:Choice>
        </mc:AlternateContent>
        <mc:AlternateContent xmlns:mc="http://schemas.openxmlformats.org/markup-compatibility/2006">
          <mc:Choice Requires="x14">
            <control shapeId="3222" r:id="rId70" name="Check Box 150">
              <controlPr defaultSize="0" autoFill="0" autoLine="0" autoPict="0">
                <anchor moveWithCells="1">
                  <from>
                    <xdr:col>2</xdr:col>
                    <xdr:colOff>57150</xdr:colOff>
                    <xdr:row>83</xdr:row>
                    <xdr:rowOff>28575</xdr:rowOff>
                  </from>
                  <to>
                    <xdr:col>2</xdr:col>
                    <xdr:colOff>266700</xdr:colOff>
                    <xdr:row>83</xdr:row>
                    <xdr:rowOff>266700</xdr:rowOff>
                  </to>
                </anchor>
              </controlPr>
            </control>
          </mc:Choice>
        </mc:AlternateContent>
        <mc:AlternateContent xmlns:mc="http://schemas.openxmlformats.org/markup-compatibility/2006">
          <mc:Choice Requires="x14">
            <control shapeId="3223" r:id="rId71" name="Check Box 151">
              <controlPr defaultSize="0" autoFill="0" autoLine="0" autoPict="0">
                <anchor moveWithCells="1">
                  <from>
                    <xdr:col>2</xdr:col>
                    <xdr:colOff>57150</xdr:colOff>
                    <xdr:row>84</xdr:row>
                    <xdr:rowOff>28575</xdr:rowOff>
                  </from>
                  <to>
                    <xdr:col>2</xdr:col>
                    <xdr:colOff>266700</xdr:colOff>
                    <xdr:row>84</xdr:row>
                    <xdr:rowOff>266700</xdr:rowOff>
                  </to>
                </anchor>
              </controlPr>
            </control>
          </mc:Choice>
        </mc:AlternateContent>
        <mc:AlternateContent xmlns:mc="http://schemas.openxmlformats.org/markup-compatibility/2006">
          <mc:Choice Requires="x14">
            <control shapeId="3224" r:id="rId72" name="Check Box 152">
              <controlPr defaultSize="0" autoFill="0" autoLine="0" autoPict="0">
                <anchor moveWithCells="1">
                  <from>
                    <xdr:col>2</xdr:col>
                    <xdr:colOff>57150</xdr:colOff>
                    <xdr:row>85</xdr:row>
                    <xdr:rowOff>28575</xdr:rowOff>
                  </from>
                  <to>
                    <xdr:col>2</xdr:col>
                    <xdr:colOff>266700</xdr:colOff>
                    <xdr:row>85</xdr:row>
                    <xdr:rowOff>266700</xdr:rowOff>
                  </to>
                </anchor>
              </controlPr>
            </control>
          </mc:Choice>
        </mc:AlternateContent>
        <mc:AlternateContent xmlns:mc="http://schemas.openxmlformats.org/markup-compatibility/2006">
          <mc:Choice Requires="x14">
            <control shapeId="3225" r:id="rId73" name="Check Box 153">
              <controlPr defaultSize="0" autoFill="0" autoLine="0" autoPict="0">
                <anchor moveWithCells="1">
                  <from>
                    <xdr:col>2</xdr:col>
                    <xdr:colOff>57150</xdr:colOff>
                    <xdr:row>86</xdr:row>
                    <xdr:rowOff>28575</xdr:rowOff>
                  </from>
                  <to>
                    <xdr:col>2</xdr:col>
                    <xdr:colOff>266700</xdr:colOff>
                    <xdr:row>86</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CA495-F100-4213-B296-9DD0BD93B34D}">
  <sheetPr codeName="Sheet3">
    <pageSetUpPr fitToPage="1"/>
  </sheetPr>
  <dimension ref="A1:AJ86"/>
  <sheetViews>
    <sheetView showGridLines="0" showRowColHeaders="0" showRuler="0" view="pageLayout" zoomScaleNormal="100" workbookViewId="0">
      <selection activeCell="A8" sqref="A8"/>
    </sheetView>
  </sheetViews>
  <sheetFormatPr defaultColWidth="9.140625" defaultRowHeight="17.25" customHeight="1" x14ac:dyDescent="0.25"/>
  <cols>
    <col min="1" max="1" width="11.85546875" style="1" customWidth="1"/>
    <col min="2" max="2" width="2.7109375" style="1" customWidth="1"/>
    <col min="3" max="3" width="9" style="1" customWidth="1"/>
    <col min="4" max="4" width="2.7109375" style="1" customWidth="1"/>
    <col min="5" max="6" width="13.28515625" style="1" customWidth="1"/>
    <col min="7" max="7" width="32" style="1" customWidth="1"/>
    <col min="8" max="8" width="6.42578125" style="1" bestFit="1" customWidth="1"/>
    <col min="9" max="9" width="5" style="1" bestFit="1" customWidth="1"/>
    <col min="10" max="11" width="6.42578125" style="1" customWidth="1"/>
    <col min="12" max="13" width="4.7109375" style="1" customWidth="1"/>
    <col min="14" max="14" width="5.7109375" style="1" customWidth="1"/>
    <col min="15" max="16" width="6" style="1" customWidth="1"/>
    <col min="17" max="17" width="7" style="1" customWidth="1"/>
    <col min="18" max="20" width="4.5703125" style="1" customWidth="1"/>
    <col min="21" max="21" width="8.85546875" style="1" bestFit="1" customWidth="1"/>
    <col min="22" max="23" width="8" style="1" customWidth="1"/>
    <col min="24" max="24" width="6.7109375" style="1" customWidth="1"/>
    <col min="25" max="26" width="4.42578125" style="1" customWidth="1"/>
    <col min="27" max="27" width="5.28515625" style="1" customWidth="1"/>
    <col min="28" max="28" width="9.28515625" style="1" customWidth="1"/>
    <col min="29" max="29" width="2.85546875" style="1" customWidth="1"/>
    <col min="30" max="30" width="8" style="1" customWidth="1"/>
    <col min="31" max="31" width="7.140625" style="2" customWidth="1"/>
    <col min="32" max="32" width="2.85546875" style="1" customWidth="1"/>
    <col min="33" max="33" width="8" style="1" customWidth="1"/>
    <col min="34" max="34" width="7.140625" style="2" customWidth="1"/>
    <col min="35" max="36" width="3.42578125" style="2" customWidth="1"/>
    <col min="37" max="16384" width="9.140625" style="2"/>
  </cols>
  <sheetData>
    <row r="1" spans="1:36" ht="18" customHeight="1" x14ac:dyDescent="0.25">
      <c r="A1" s="318" t="s">
        <v>99</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row>
    <row r="2" spans="1:36" ht="10.5" customHeight="1" thickBot="1" x14ac:dyDescent="0.3">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1:36" ht="18" customHeight="1" x14ac:dyDescent="0.25">
      <c r="E3" s="71" t="s">
        <v>25</v>
      </c>
      <c r="F3" s="364" t="s">
        <v>26</v>
      </c>
      <c r="G3" s="364"/>
      <c r="H3" s="364" t="s">
        <v>27</v>
      </c>
      <c r="I3" s="364"/>
      <c r="J3" s="364"/>
      <c r="K3" s="364"/>
      <c r="L3" s="364"/>
      <c r="M3" s="364"/>
      <c r="N3" s="364" t="s">
        <v>28</v>
      </c>
      <c r="O3" s="364"/>
      <c r="P3" s="364"/>
      <c r="Q3" s="364"/>
      <c r="R3" s="364"/>
      <c r="S3" s="364"/>
      <c r="T3" s="364"/>
      <c r="U3" s="364"/>
      <c r="V3" s="364"/>
      <c r="W3" s="364" t="s">
        <v>29</v>
      </c>
      <c r="X3" s="364"/>
      <c r="Y3" s="364" t="s">
        <v>32</v>
      </c>
      <c r="Z3" s="364"/>
      <c r="AA3" s="425"/>
      <c r="AB3" s="72"/>
      <c r="AC3" s="72"/>
      <c r="AD3" s="73"/>
      <c r="AE3" s="363" t="s">
        <v>30</v>
      </c>
      <c r="AF3" s="364"/>
      <c r="AG3" s="364" t="s">
        <v>31</v>
      </c>
      <c r="AH3" s="364"/>
      <c r="AI3" s="364"/>
      <c r="AJ3" s="425"/>
    </row>
    <row r="4" spans="1:36" ht="18" customHeight="1" thickBot="1" x14ac:dyDescent="0.3">
      <c r="E4" s="274" t="str">
        <f>IF(LEN(Vendor!$D$5)&lt;1,"",Vendor!$D$5)</f>
        <v/>
      </c>
      <c r="F4" s="330" t="str">
        <f>IF(LEN(Vendor!$E$5)&lt;1,"",Vendor!$E$5)</f>
        <v/>
      </c>
      <c r="G4" s="330"/>
      <c r="H4" s="330" t="str">
        <f>IF(LEN(Vendor!$K$5)&lt;1,"",Vendor!$K$5)</f>
        <v/>
      </c>
      <c r="I4" s="330"/>
      <c r="J4" s="330"/>
      <c r="K4" s="330"/>
      <c r="L4" s="330"/>
      <c r="M4" s="330"/>
      <c r="N4" s="330" t="str">
        <f>IF(LEN(Vendor!$R$5)&lt;1,"",Vendor!$R$5)</f>
        <v/>
      </c>
      <c r="O4" s="330"/>
      <c r="P4" s="330"/>
      <c r="Q4" s="330"/>
      <c r="R4" s="330"/>
      <c r="S4" s="330"/>
      <c r="T4" s="330"/>
      <c r="U4" s="330"/>
      <c r="V4" s="330"/>
      <c r="W4" s="333" t="str">
        <f>IF(LEN(Vendor!$Y$5)&lt;1,"",Vendor!$Y$5)</f>
        <v/>
      </c>
      <c r="X4" s="333"/>
      <c r="Y4" s="334" t="str">
        <f>IF(LEN(Vendor!$AA$5)&lt;1,"",Vendor!$AA$5)</f>
        <v/>
      </c>
      <c r="Z4" s="334"/>
      <c r="AA4" s="335"/>
      <c r="AB4" s="75"/>
      <c r="AC4" s="76"/>
      <c r="AD4" s="72"/>
      <c r="AE4" s="428" t="str">
        <f>IF(LEN(Merchandising!$F$4)&lt;1,"",Merchandising!$F$4)</f>
        <v/>
      </c>
      <c r="AF4" s="333"/>
      <c r="AG4" s="334" t="str">
        <f>IF(LEN(Merchandising!$I$4)&lt;1,"",Merchandising!$I$4)</f>
        <v/>
      </c>
      <c r="AH4" s="334"/>
      <c r="AI4" s="334"/>
      <c r="AJ4" s="335"/>
    </row>
    <row r="5" spans="1:36" ht="10.5" customHeight="1" thickBot="1" x14ac:dyDescent="0.25">
      <c r="A5" s="38"/>
      <c r="B5" s="38"/>
      <c r="C5" s="38"/>
      <c r="D5" s="38"/>
      <c r="E5" s="23"/>
      <c r="F5" s="23"/>
      <c r="G5" s="23"/>
      <c r="H5" s="23"/>
      <c r="I5" s="23"/>
      <c r="J5" s="23"/>
      <c r="K5" s="23"/>
      <c r="L5" s="23"/>
      <c r="M5" s="23"/>
      <c r="N5" s="23"/>
      <c r="O5" s="23"/>
      <c r="P5" s="23"/>
      <c r="Q5" s="23"/>
      <c r="R5" s="23"/>
      <c r="S5" s="23"/>
      <c r="T5" s="23"/>
      <c r="U5" s="23"/>
      <c r="V5" s="23"/>
      <c r="W5" s="23"/>
      <c r="X5" s="23"/>
      <c r="Y5" s="23"/>
      <c r="Z5" s="30"/>
      <c r="AA5" s="30"/>
      <c r="AB5" s="30"/>
      <c r="AC5" s="439"/>
      <c r="AD5" s="439"/>
      <c r="AE5" s="439"/>
      <c r="AF5" s="439"/>
      <c r="AG5" s="439"/>
      <c r="AH5" s="439"/>
    </row>
    <row r="6" spans="1:36" ht="18" customHeight="1" x14ac:dyDescent="0.25">
      <c r="A6" s="437" t="s">
        <v>16</v>
      </c>
      <c r="B6" s="440" t="s">
        <v>14</v>
      </c>
      <c r="C6" s="442" t="s">
        <v>176</v>
      </c>
      <c r="D6" s="431"/>
      <c r="E6" s="426" t="s">
        <v>0</v>
      </c>
      <c r="F6" s="426" t="s">
        <v>1</v>
      </c>
      <c r="G6" s="426" t="s">
        <v>2</v>
      </c>
      <c r="H6" s="426" t="s">
        <v>3</v>
      </c>
      <c r="I6" s="426" t="s">
        <v>4</v>
      </c>
      <c r="J6" s="426" t="s">
        <v>21</v>
      </c>
      <c r="K6" s="426" t="s">
        <v>22</v>
      </c>
      <c r="L6" s="426" t="s">
        <v>5</v>
      </c>
      <c r="M6" s="426" t="s">
        <v>6</v>
      </c>
      <c r="N6" s="426" t="s">
        <v>17</v>
      </c>
      <c r="O6" s="426" t="s">
        <v>18</v>
      </c>
      <c r="P6" s="426" t="s">
        <v>19</v>
      </c>
      <c r="Q6" s="426" t="s">
        <v>20</v>
      </c>
      <c r="R6" s="426" t="s">
        <v>7</v>
      </c>
      <c r="S6" s="426" t="s">
        <v>8</v>
      </c>
      <c r="T6" s="444" t="s">
        <v>65</v>
      </c>
      <c r="U6" s="435" t="s">
        <v>9</v>
      </c>
      <c r="V6" s="426" t="s">
        <v>10</v>
      </c>
      <c r="W6" s="426" t="s">
        <v>11</v>
      </c>
      <c r="X6" s="426" t="s">
        <v>12</v>
      </c>
      <c r="Y6" s="431" t="s">
        <v>116</v>
      </c>
      <c r="Z6" s="431"/>
      <c r="AA6" s="431" t="s">
        <v>64</v>
      </c>
      <c r="AB6" s="433" t="s">
        <v>66</v>
      </c>
      <c r="AC6" s="437" t="s">
        <v>15</v>
      </c>
      <c r="AD6" s="426" t="s">
        <v>62</v>
      </c>
      <c r="AE6" s="429" t="s">
        <v>23</v>
      </c>
      <c r="AF6" s="435" t="s">
        <v>15</v>
      </c>
      <c r="AG6" s="426" t="s">
        <v>63</v>
      </c>
      <c r="AH6" s="429" t="s">
        <v>24</v>
      </c>
      <c r="AI6" s="389" t="s">
        <v>174</v>
      </c>
      <c r="AJ6" s="395" t="s">
        <v>175</v>
      </c>
    </row>
    <row r="7" spans="1:36" ht="18" customHeight="1" thickBot="1" x14ac:dyDescent="0.3">
      <c r="A7" s="438"/>
      <c r="B7" s="441"/>
      <c r="C7" s="443"/>
      <c r="D7" s="432"/>
      <c r="E7" s="427"/>
      <c r="F7" s="427"/>
      <c r="G7" s="427"/>
      <c r="H7" s="427"/>
      <c r="I7" s="427"/>
      <c r="J7" s="427"/>
      <c r="K7" s="427"/>
      <c r="L7" s="427"/>
      <c r="M7" s="427"/>
      <c r="N7" s="427"/>
      <c r="O7" s="427"/>
      <c r="P7" s="427"/>
      <c r="Q7" s="427"/>
      <c r="R7" s="427"/>
      <c r="S7" s="427"/>
      <c r="T7" s="445"/>
      <c r="U7" s="436"/>
      <c r="V7" s="427"/>
      <c r="W7" s="427"/>
      <c r="X7" s="427"/>
      <c r="Y7" s="169" t="str">
        <f>IF(LEN(Merchandising!G4)&lt;1,"",Merchandising!G4)</f>
        <v/>
      </c>
      <c r="Z7" s="170" t="str">
        <f>IF(LEN(Merchandising!H4)&lt;1,"",Merchandising!H4)</f>
        <v/>
      </c>
      <c r="AA7" s="432"/>
      <c r="AB7" s="434"/>
      <c r="AC7" s="438"/>
      <c r="AD7" s="427"/>
      <c r="AE7" s="430"/>
      <c r="AF7" s="436"/>
      <c r="AG7" s="427"/>
      <c r="AH7" s="430"/>
      <c r="AI7" s="390"/>
      <c r="AJ7" s="396"/>
    </row>
    <row r="8" spans="1:36" ht="22.5" customHeight="1" x14ac:dyDescent="0.25">
      <c r="A8" s="92"/>
      <c r="B8" s="225" t="str">
        <f>IFERROR(RIGHT(10-RIGHT((IF(LEFT(A8,1)*2&gt;9,LEFT(LEFT(A8,1)*2,1)+RIGHT(LEFT(A8,1)*2,1),LEFT(A8,1)*2))+(LEFT(RIGHT(A8,5),1))+(IF(LEFT(RIGHT(A8,4),1)*2&gt;9,LEFT(LEFT(RIGHT(A8,4),1)*2,1)+RIGHT(LEFT(RIGHT(A8,4),1)*2,1),LEFT(RIGHT(A8,4),1)*2))+(LEFT(RIGHT(A8,3),1))+(IF(LEFT(RIGHT(A8,2),1)*2&gt;9,LEFT(LEFT(RIGHT(A8,2),1)*2,1)+RIGHT(LEFT(RIGHT(A8,2),1)*2,1),LEFT(RIGHT(A8,2),1)*2)),1),1),"")</f>
        <v/>
      </c>
      <c r="C8" s="228" t="str">
        <f>IF(LEN(Merchandising!R9)&lt;1,"",Merchandising!R9)</f>
        <v/>
      </c>
      <c r="D8" s="44" t="str">
        <f>_xlfn.SWITCH(Merchandising!Q9,"Select","","New Item","","Replace - Flow","R","Replace - Stop","R","Bonus","B","")</f>
        <v/>
      </c>
      <c r="E8" s="57" t="str">
        <f>IF(LEN(Vendor!E8)&lt;1,"",Vendor!E8)</f>
        <v/>
      </c>
      <c r="F8" s="57" t="str">
        <f>IF(LEN(Vendor!F8)&lt;1,"",Vendor!F8)</f>
        <v/>
      </c>
      <c r="G8" s="58" t="str">
        <f>IF(LEN(Vendor!G8)&lt;1,"",Vendor!G8)</f>
        <v/>
      </c>
      <c r="H8" s="59" t="str">
        <f>IF(LEN(Vendor!J8)&lt;1,"",Vendor!J8)</f>
        <v/>
      </c>
      <c r="I8" s="58" t="str">
        <f>IF(LEN(Vendor!K8)&lt;1,"",Vendor!K8)</f>
        <v/>
      </c>
      <c r="J8" s="60" t="str">
        <f>IF(LEN(Merchandising!M9)&lt;1,"",Merchandising!M9)</f>
        <v/>
      </c>
      <c r="K8" s="60" t="str">
        <f>IF(LEN(Merchandising!N9)&lt;1,"",Merchandising!N9)</f>
        <v/>
      </c>
      <c r="L8" s="58" t="str">
        <f>IF(LEN(Vendor!H8)&lt;1,"",Vendor!H8)</f>
        <v/>
      </c>
      <c r="M8" s="58" t="str">
        <f>IF(LEN(Merchandising!L9)&lt;1,"",Merchandising!L9)</f>
        <v/>
      </c>
      <c r="N8" s="61" t="str">
        <f>IF(LEN(Vendor!L8)&lt;1,"",Vendor!L8)</f>
        <v/>
      </c>
      <c r="O8" s="61" t="str">
        <f>IF(LEN(Vendor!M8)&lt;1,"",Vendor!M8)</f>
        <v/>
      </c>
      <c r="P8" s="61" t="str">
        <f>IF(LEN(Vendor!N8)&lt;1,"",Vendor!N8)</f>
        <v/>
      </c>
      <c r="Q8" s="59" t="str">
        <f>IF(LEN(Vendor!O8)&lt;1,"",Vendor!O8)</f>
        <v/>
      </c>
      <c r="R8" s="58" t="str">
        <f>IF(LEN(Vendor!P8)&lt;1,"",Vendor!P8)</f>
        <v/>
      </c>
      <c r="S8" s="58" t="str">
        <f>IF(LEN(Vendor!Q8)&lt;1,"",Vendor!Q8)</f>
        <v/>
      </c>
      <c r="T8" s="62" t="str">
        <f>IF(LEN(Vendor!R8)&lt;1,"",Vendor!R8)</f>
        <v/>
      </c>
      <c r="U8" s="63" t="str">
        <f>IF(LEN(Merchandising!S9)&lt;1,"",Merchandising!S9)</f>
        <v/>
      </c>
      <c r="V8" s="64" t="str">
        <f>IF(LEN(Vendor!S8)&lt;1,"",Vendor!S8)</f>
        <v/>
      </c>
      <c r="W8" s="171" t="str">
        <f t="shared" ref="W8" si="0">IF(OR(ISBLANK(L8),ISBLANK(V8)),"",IFERROR(V8/L8,""))</f>
        <v/>
      </c>
      <c r="X8" s="65" t="str">
        <f>IF(LEN(Merchandising!T9)&lt;1,"",Merchandising!T9)</f>
        <v/>
      </c>
      <c r="Y8" s="66" t="str">
        <f>IF(LEN(Merchandising!O9)&lt;1,"",Merchandising!O9)</f>
        <v/>
      </c>
      <c r="Z8" s="67" t="str">
        <f>IF(LEN(Merchandising!P9)&lt;1,"",Merchandising!P9)</f>
        <v/>
      </c>
      <c r="AA8" s="217" t="str">
        <f>IF(LEN(Vendor!X8)&lt;1,"",Vendor!X8)</f>
        <v/>
      </c>
      <c r="AB8" s="221" t="str">
        <f>_xlfn.SWITCH(Vendor!Z8,"Select","","No Restriction","N: None","Pallet","P: Pallet","Tie/Layer","T: Tie/Layer")</f>
        <v/>
      </c>
      <c r="AC8" s="109" t="str">
        <f>IF(LEN(Merchandising!W9)&lt;1,"",Merchandising!W9)</f>
        <v/>
      </c>
      <c r="AD8" s="68" t="str">
        <f>IF(LEN(Merchandising!X9)&lt;1,"",Merchandising!X9)</f>
        <v/>
      </c>
      <c r="AE8" s="70" t="str">
        <f>IF(LEN(Merchandising!Y9)&lt;1,"",Merchandising!Y9)</f>
        <v/>
      </c>
      <c r="AF8" s="69" t="str">
        <f>IF(LEN(Merchandising!Z9)&lt;1,"",Merchandising!Z9)</f>
        <v/>
      </c>
      <c r="AG8" s="68" t="str">
        <f>IF(LEN(Merchandising!AA9)&lt;1,"",Merchandising!AA9)</f>
        <v/>
      </c>
      <c r="AH8" s="70" t="str">
        <f>IF(LEN(Merchandising!AB9)&lt;1,"",Merchandising!AB9)</f>
        <v/>
      </c>
      <c r="AI8" s="284"/>
      <c r="AJ8" s="285"/>
    </row>
    <row r="9" spans="1:36" ht="22.5" customHeight="1" x14ac:dyDescent="0.25">
      <c r="A9" s="11"/>
      <c r="B9" s="226" t="str">
        <f t="shared" ref="B9:B42" si="1">IFERROR(RIGHT(10-RIGHT((IF(LEFT(A9,1)*2&gt;9,LEFT(LEFT(A9,1)*2,1)+RIGHT(LEFT(A9,1)*2,1),LEFT(A9,1)*2))+(LEFT(RIGHT(A9,5),1))+(IF(LEFT(RIGHT(A9,4),1)*2&gt;9,LEFT(LEFT(RIGHT(A9,4),1)*2,1)+RIGHT(LEFT(RIGHT(A9,4),1)*2,1),LEFT(RIGHT(A9,4),1)*2))+(LEFT(RIGHT(A9,3),1))+(IF(LEFT(RIGHT(A9,2),1)*2&gt;9,LEFT(LEFT(RIGHT(A9,2),1)*2,1)+RIGHT(LEFT(RIGHT(A9,2),1)*2,1),LEFT(RIGHT(A9,2),1)*2)),1),1),"")</f>
        <v/>
      </c>
      <c r="C9" s="229" t="str">
        <f>IF(LEN(Merchandising!R10)&lt;1,"",Merchandising!R10)</f>
        <v/>
      </c>
      <c r="D9" s="77" t="str">
        <f>_xlfn.SWITCH(Merchandising!Q10,"Select","","New Item","","Replace - Flow","R","Replace - Stop","R","Bonus","B","")</f>
        <v/>
      </c>
      <c r="E9" s="78" t="str">
        <f>IF(LEN(Vendor!E9)&lt;1,"",Vendor!E9)</f>
        <v/>
      </c>
      <c r="F9" s="78" t="str">
        <f>IF(LEN(Vendor!F9)&lt;1,"",Vendor!F9)</f>
        <v/>
      </c>
      <c r="G9" s="79" t="str">
        <f>IF(LEN(Vendor!G9)&lt;1,"",Vendor!G9)</f>
        <v/>
      </c>
      <c r="H9" s="80" t="str">
        <f>IF(LEN(Vendor!J9)&lt;1,"",Vendor!J9)</f>
        <v/>
      </c>
      <c r="I9" s="79" t="str">
        <f>IF(LEN(Vendor!K9)&lt;1,"",Vendor!K9)</f>
        <v/>
      </c>
      <c r="J9" s="81" t="str">
        <f>IF(LEN(Merchandising!M10)&lt;1,"",Merchandising!M10)</f>
        <v/>
      </c>
      <c r="K9" s="81" t="str">
        <f>IF(LEN(Merchandising!N10)&lt;1,"",Merchandising!N10)</f>
        <v/>
      </c>
      <c r="L9" s="79" t="str">
        <f>IF(LEN(Vendor!H9)&lt;1,"",Vendor!H9)</f>
        <v/>
      </c>
      <c r="M9" s="224" t="str">
        <f>IF(LEN(Merchandising!L10)&lt;1,"",Merchandising!L10)</f>
        <v/>
      </c>
      <c r="N9" s="82" t="str">
        <f>IF(LEN(Vendor!L9)&lt;1,"",Vendor!L9)</f>
        <v/>
      </c>
      <c r="O9" s="82" t="str">
        <f>IF(LEN(Vendor!M9)&lt;1,"",Vendor!M9)</f>
        <v/>
      </c>
      <c r="P9" s="82" t="str">
        <f>IF(LEN(Vendor!N9)&lt;1,"",Vendor!N9)</f>
        <v/>
      </c>
      <c r="Q9" s="80" t="str">
        <f>IF(LEN(Vendor!O9)&lt;1,"",Vendor!O9)</f>
        <v/>
      </c>
      <c r="R9" s="79" t="str">
        <f>IF(LEN(Vendor!P9)&lt;1,"",Vendor!P9)</f>
        <v/>
      </c>
      <c r="S9" s="79" t="str">
        <f>IF(LEN(Vendor!Q9)&lt;1,"",Vendor!Q9)</f>
        <v/>
      </c>
      <c r="T9" s="83" t="str">
        <f>IF(LEN(Vendor!R9)&lt;1,"",Vendor!R9)</f>
        <v/>
      </c>
      <c r="U9" s="84" t="str">
        <f>IF(LEN(Merchandising!S10)&lt;1,"",Merchandising!S10)</f>
        <v/>
      </c>
      <c r="V9" s="85" t="str">
        <f>IF(LEN(Vendor!S9)&lt;1,"",Vendor!S9)</f>
        <v/>
      </c>
      <c r="W9" s="172" t="str">
        <f t="shared" ref="W9:W42" si="2">IF(OR(ISBLANK(L9),ISBLANK(V9)),"",IFERROR(V9/L9,""))</f>
        <v/>
      </c>
      <c r="X9" s="86" t="str">
        <f>IF(LEN(Merchandising!T10)&lt;1,"",Merchandising!T10)</f>
        <v/>
      </c>
      <c r="Y9" s="87" t="str">
        <f>IF(LEN(Merchandising!O10)&lt;1,"",Merchandising!O10)</f>
        <v/>
      </c>
      <c r="Z9" s="88" t="str">
        <f>IF(LEN(Merchandising!P10)&lt;1,"",Merchandising!P10)</f>
        <v/>
      </c>
      <c r="AA9" s="218" t="str">
        <f>IF(LEN(Vendor!X9)&lt;1,"",Vendor!X9)</f>
        <v/>
      </c>
      <c r="AB9" s="222" t="str">
        <f>_xlfn.SWITCH(Vendor!Z9,"Select","","No Restriction","N: None","Pallet","P: Pallet","Tie/Layer","T: Tie/Layer")</f>
        <v/>
      </c>
      <c r="AC9" s="110" t="str">
        <f>IF(LEN(Merchandising!W10)&lt;1,"",Merchandising!W10)</f>
        <v/>
      </c>
      <c r="AD9" s="89" t="str">
        <f>IF(LEN(Merchandising!X10)&lt;1,"",Merchandising!X10)</f>
        <v/>
      </c>
      <c r="AE9" s="91" t="str">
        <f>IF(LEN(Merchandising!Y10)&lt;1,"",Merchandising!Y10)</f>
        <v/>
      </c>
      <c r="AF9" s="90" t="str">
        <f>IF(LEN(Merchandising!Z10)&lt;1,"",Merchandising!Z10)</f>
        <v/>
      </c>
      <c r="AG9" s="89" t="str">
        <f>IF(LEN(Merchandising!AA10)&lt;1,"",Merchandising!AA10)</f>
        <v/>
      </c>
      <c r="AH9" s="91" t="str">
        <f>IF(LEN(Merchandising!AB10)&lt;1,"",Merchandising!AB10)</f>
        <v/>
      </c>
      <c r="AI9" s="286"/>
      <c r="AJ9" s="287"/>
    </row>
    <row r="10" spans="1:36" ht="22.5" customHeight="1" x14ac:dyDescent="0.25">
      <c r="A10" s="11"/>
      <c r="B10" s="226" t="str">
        <f t="shared" si="1"/>
        <v/>
      </c>
      <c r="C10" s="229" t="str">
        <f>IF(LEN(Merchandising!R11)&lt;1,"",Merchandising!R11)</f>
        <v/>
      </c>
      <c r="D10" s="77" t="str">
        <f>_xlfn.SWITCH(Merchandising!Q11,"Select","","New Item","","Replace - Flow","R","Replace - Stop","R","Bonus","B","")</f>
        <v/>
      </c>
      <c r="E10" s="78" t="str">
        <f>IF(LEN(Vendor!E10)&lt;1,"",Vendor!E10)</f>
        <v/>
      </c>
      <c r="F10" s="78" t="str">
        <f>IF(LEN(Vendor!F10)&lt;1,"",Vendor!F10)</f>
        <v/>
      </c>
      <c r="G10" s="79" t="str">
        <f>IF(LEN(Vendor!G10)&lt;1,"",Vendor!G10)</f>
        <v/>
      </c>
      <c r="H10" s="80" t="str">
        <f>IF(LEN(Vendor!J10)&lt;1,"",Vendor!J10)</f>
        <v/>
      </c>
      <c r="I10" s="79" t="str">
        <f>IF(LEN(Vendor!K10)&lt;1,"",Vendor!K10)</f>
        <v/>
      </c>
      <c r="J10" s="81" t="str">
        <f>IF(LEN(Merchandising!M11)&lt;1,"",Merchandising!M11)</f>
        <v/>
      </c>
      <c r="K10" s="81" t="str">
        <f>IF(LEN(Merchandising!N11)&lt;1,"",Merchandising!N11)</f>
        <v/>
      </c>
      <c r="L10" s="79" t="str">
        <f>IF(LEN(Vendor!H10)&lt;1,"",Vendor!H10)</f>
        <v/>
      </c>
      <c r="M10" s="79" t="str">
        <f>IF(LEN(Merchandising!L11)&lt;1,"",Merchandising!L11)</f>
        <v/>
      </c>
      <c r="N10" s="82" t="str">
        <f>IF(LEN(Vendor!L10)&lt;1,"",Vendor!L10)</f>
        <v/>
      </c>
      <c r="O10" s="82" t="str">
        <f>IF(LEN(Vendor!M10)&lt;1,"",Vendor!M10)</f>
        <v/>
      </c>
      <c r="P10" s="82" t="str">
        <f>IF(LEN(Vendor!N10)&lt;1,"",Vendor!N10)</f>
        <v/>
      </c>
      <c r="Q10" s="80" t="str">
        <f>IF(LEN(Vendor!O10)&lt;1,"",Vendor!O10)</f>
        <v/>
      </c>
      <c r="R10" s="79" t="str">
        <f>IF(LEN(Vendor!P10)&lt;1,"",Vendor!P10)</f>
        <v/>
      </c>
      <c r="S10" s="79" t="str">
        <f>IF(LEN(Vendor!Q10)&lt;1,"",Vendor!Q10)</f>
        <v/>
      </c>
      <c r="T10" s="83" t="str">
        <f>IF(LEN(Vendor!R10)&lt;1,"",Vendor!R10)</f>
        <v/>
      </c>
      <c r="U10" s="84" t="str">
        <f>IF(LEN(Merchandising!S11)&lt;1,"",Merchandising!S11)</f>
        <v/>
      </c>
      <c r="V10" s="85" t="str">
        <f>IF(LEN(Vendor!S10)&lt;1,"",Vendor!S10)</f>
        <v/>
      </c>
      <c r="W10" s="172" t="str">
        <f t="shared" si="2"/>
        <v/>
      </c>
      <c r="X10" s="86" t="str">
        <f>IF(LEN(Merchandising!T11)&lt;1,"",Merchandising!T11)</f>
        <v/>
      </c>
      <c r="Y10" s="87" t="str">
        <f>IF(LEN(Merchandising!O11)&lt;1,"",Merchandising!O11)</f>
        <v/>
      </c>
      <c r="Z10" s="88" t="str">
        <f>IF(LEN(Merchandising!P11)&lt;1,"",Merchandising!P11)</f>
        <v/>
      </c>
      <c r="AA10" s="218" t="str">
        <f>IF(LEN(Vendor!X10)&lt;1,"",Vendor!X10)</f>
        <v/>
      </c>
      <c r="AB10" s="222" t="str">
        <f>_xlfn.SWITCH(Vendor!Z10,"Select","","No Restriction","N: None","Pallet","P: Pallet","Tie/Layer","T: Tie/Layer")</f>
        <v/>
      </c>
      <c r="AC10" s="110" t="str">
        <f>IF(LEN(Merchandising!W11)&lt;1,"",Merchandising!W11)</f>
        <v/>
      </c>
      <c r="AD10" s="89" t="str">
        <f>IF(LEN(Merchandising!X11)&lt;1,"",Merchandising!X11)</f>
        <v/>
      </c>
      <c r="AE10" s="91" t="str">
        <f>IF(LEN(Merchandising!Y11)&lt;1,"",Merchandising!Y11)</f>
        <v/>
      </c>
      <c r="AF10" s="90" t="str">
        <f>IF(LEN(Merchandising!Z11)&lt;1,"",Merchandising!Z11)</f>
        <v/>
      </c>
      <c r="AG10" s="89" t="str">
        <f>IF(LEN(Merchandising!AA11)&lt;1,"",Merchandising!AA11)</f>
        <v/>
      </c>
      <c r="AH10" s="91" t="str">
        <f>IF(LEN(Merchandising!AB11)&lt;1,"",Merchandising!AB11)</f>
        <v/>
      </c>
      <c r="AI10" s="286"/>
      <c r="AJ10" s="287"/>
    </row>
    <row r="11" spans="1:36" ht="22.5" customHeight="1" x14ac:dyDescent="0.25">
      <c r="A11" s="11"/>
      <c r="B11" s="226" t="str">
        <f t="shared" si="1"/>
        <v/>
      </c>
      <c r="C11" s="229" t="str">
        <f>IF(LEN(Merchandising!R12)&lt;1,"",Merchandising!R12)</f>
        <v/>
      </c>
      <c r="D11" s="77" t="str">
        <f>_xlfn.SWITCH(Merchandising!Q12,"Select","","New Item","","Replace - Flow","R","Replace - Stop","R","Bonus","B","")</f>
        <v/>
      </c>
      <c r="E11" s="78" t="str">
        <f>IF(LEN(Vendor!E11)&lt;1,"",Vendor!E11)</f>
        <v/>
      </c>
      <c r="F11" s="78" t="str">
        <f>IF(LEN(Vendor!F11)&lt;1,"",Vendor!F11)</f>
        <v/>
      </c>
      <c r="G11" s="79" t="str">
        <f>IF(LEN(Vendor!G11)&lt;1,"",Vendor!G11)</f>
        <v/>
      </c>
      <c r="H11" s="80" t="str">
        <f>IF(LEN(Vendor!J11)&lt;1,"",Vendor!J11)</f>
        <v/>
      </c>
      <c r="I11" s="79" t="str">
        <f>IF(LEN(Vendor!K11)&lt;1,"",Vendor!K11)</f>
        <v/>
      </c>
      <c r="J11" s="81" t="str">
        <f>IF(LEN(Merchandising!M12)&lt;1,"",Merchandising!M12)</f>
        <v/>
      </c>
      <c r="K11" s="81" t="str">
        <f>IF(LEN(Merchandising!N12)&lt;1,"",Merchandising!N12)</f>
        <v/>
      </c>
      <c r="L11" s="79" t="str">
        <f>IF(LEN(Vendor!H11)&lt;1,"",Vendor!H11)</f>
        <v/>
      </c>
      <c r="M11" s="79" t="str">
        <f>IF(LEN(Merchandising!L12)&lt;1,"",Merchandising!L12)</f>
        <v/>
      </c>
      <c r="N11" s="82" t="str">
        <f>IF(LEN(Vendor!L11)&lt;1,"",Vendor!L11)</f>
        <v/>
      </c>
      <c r="O11" s="82" t="str">
        <f>IF(LEN(Vendor!M11)&lt;1,"",Vendor!M11)</f>
        <v/>
      </c>
      <c r="P11" s="82" t="str">
        <f>IF(LEN(Vendor!N11)&lt;1,"",Vendor!N11)</f>
        <v/>
      </c>
      <c r="Q11" s="80" t="str">
        <f>IF(LEN(Vendor!O11)&lt;1,"",Vendor!O11)</f>
        <v/>
      </c>
      <c r="R11" s="79" t="str">
        <f>IF(LEN(Vendor!P11)&lt;1,"",Vendor!P11)</f>
        <v/>
      </c>
      <c r="S11" s="79" t="str">
        <f>IF(LEN(Vendor!Q11)&lt;1,"",Vendor!Q11)</f>
        <v/>
      </c>
      <c r="T11" s="83" t="str">
        <f>IF(LEN(Vendor!R11)&lt;1,"",Vendor!R11)</f>
        <v/>
      </c>
      <c r="U11" s="84" t="str">
        <f>IF(LEN(Merchandising!S12)&lt;1,"",Merchandising!S12)</f>
        <v/>
      </c>
      <c r="V11" s="85" t="str">
        <f>IF(LEN(Vendor!S11)&lt;1,"",Vendor!S11)</f>
        <v/>
      </c>
      <c r="W11" s="172" t="str">
        <f t="shared" si="2"/>
        <v/>
      </c>
      <c r="X11" s="86" t="str">
        <f>IF(LEN(Merchandising!T12)&lt;1,"",Merchandising!T12)</f>
        <v/>
      </c>
      <c r="Y11" s="87" t="str">
        <f>IF(LEN(Merchandising!O12)&lt;1,"",Merchandising!O12)</f>
        <v/>
      </c>
      <c r="Z11" s="88" t="str">
        <f>IF(LEN(Merchandising!P12)&lt;1,"",Merchandising!P12)</f>
        <v/>
      </c>
      <c r="AA11" s="218" t="str">
        <f>IF(LEN(Vendor!X11)&lt;1,"",Vendor!X11)</f>
        <v/>
      </c>
      <c r="AB11" s="222" t="str">
        <f>_xlfn.SWITCH(Vendor!Z11,"Select","","No Restriction","N: None","Pallet","P: Pallet","Tie/Layer","T: Tie/Layer")</f>
        <v/>
      </c>
      <c r="AC11" s="110" t="str">
        <f>IF(LEN(Merchandising!W12)&lt;1,"",Merchandising!W12)</f>
        <v/>
      </c>
      <c r="AD11" s="89" t="str">
        <f>IF(LEN(Merchandising!X12)&lt;1,"",Merchandising!X12)</f>
        <v/>
      </c>
      <c r="AE11" s="91" t="str">
        <f>IF(LEN(Merchandising!Y12)&lt;1,"",Merchandising!Y12)</f>
        <v/>
      </c>
      <c r="AF11" s="90" t="str">
        <f>IF(LEN(Merchandising!Z12)&lt;1,"",Merchandising!Z12)</f>
        <v/>
      </c>
      <c r="AG11" s="89" t="str">
        <f>IF(LEN(Merchandising!AA12)&lt;1,"",Merchandising!AA12)</f>
        <v/>
      </c>
      <c r="AH11" s="91" t="str">
        <f>IF(LEN(Merchandising!AB12)&lt;1,"",Merchandising!AB12)</f>
        <v/>
      </c>
      <c r="AI11" s="286"/>
      <c r="AJ11" s="287"/>
    </row>
    <row r="12" spans="1:36" ht="22.5" customHeight="1" x14ac:dyDescent="0.25">
      <c r="A12" s="11"/>
      <c r="B12" s="226" t="str">
        <f t="shared" si="1"/>
        <v/>
      </c>
      <c r="C12" s="229" t="str">
        <f>IF(LEN(Merchandising!R13)&lt;1,"",Merchandising!R13)</f>
        <v/>
      </c>
      <c r="D12" s="77" t="str">
        <f>_xlfn.SWITCH(Merchandising!Q13,"Select","","New Item","","Replace - Flow","R","Replace - Stop","R","Bonus","B","")</f>
        <v/>
      </c>
      <c r="E12" s="78" t="str">
        <f>IF(LEN(Vendor!E12)&lt;1,"",Vendor!E12)</f>
        <v/>
      </c>
      <c r="F12" s="78" t="str">
        <f>IF(LEN(Vendor!F12)&lt;1,"",Vendor!F12)</f>
        <v/>
      </c>
      <c r="G12" s="79" t="str">
        <f>IF(LEN(Vendor!G12)&lt;1,"",Vendor!G12)</f>
        <v/>
      </c>
      <c r="H12" s="80" t="str">
        <f>IF(LEN(Vendor!J12)&lt;1,"",Vendor!J12)</f>
        <v/>
      </c>
      <c r="I12" s="79" t="str">
        <f>IF(LEN(Vendor!K12)&lt;1,"",Vendor!K12)</f>
        <v/>
      </c>
      <c r="J12" s="81" t="str">
        <f>IF(LEN(Merchandising!M13)&lt;1,"",Merchandising!M13)</f>
        <v/>
      </c>
      <c r="K12" s="81" t="str">
        <f>IF(LEN(Merchandising!N13)&lt;1,"",Merchandising!N13)</f>
        <v/>
      </c>
      <c r="L12" s="79" t="str">
        <f>IF(LEN(Vendor!H12)&lt;1,"",Vendor!H12)</f>
        <v/>
      </c>
      <c r="M12" s="79" t="str">
        <f>IF(LEN(Merchandising!L13)&lt;1,"",Merchandising!L13)</f>
        <v/>
      </c>
      <c r="N12" s="82" t="str">
        <f>IF(LEN(Vendor!L12)&lt;1,"",Vendor!L12)</f>
        <v/>
      </c>
      <c r="O12" s="82" t="str">
        <f>IF(LEN(Vendor!M12)&lt;1,"",Vendor!M12)</f>
        <v/>
      </c>
      <c r="P12" s="82" t="str">
        <f>IF(LEN(Vendor!N12)&lt;1,"",Vendor!N12)</f>
        <v/>
      </c>
      <c r="Q12" s="80" t="str">
        <f>IF(LEN(Vendor!O12)&lt;1,"",Vendor!O12)</f>
        <v/>
      </c>
      <c r="R12" s="79" t="str">
        <f>IF(LEN(Vendor!P12)&lt;1,"",Vendor!P12)</f>
        <v/>
      </c>
      <c r="S12" s="79" t="str">
        <f>IF(LEN(Vendor!Q12)&lt;1,"",Vendor!Q12)</f>
        <v/>
      </c>
      <c r="T12" s="83" t="str">
        <f>IF(LEN(Vendor!R12)&lt;1,"",Vendor!R12)</f>
        <v/>
      </c>
      <c r="U12" s="84" t="str">
        <f>IF(LEN(Merchandising!S13)&lt;1,"",Merchandising!S13)</f>
        <v/>
      </c>
      <c r="V12" s="85" t="str">
        <f>IF(LEN(Vendor!S12)&lt;1,"",Vendor!S12)</f>
        <v/>
      </c>
      <c r="W12" s="172" t="str">
        <f t="shared" si="2"/>
        <v/>
      </c>
      <c r="X12" s="86" t="str">
        <f>IF(LEN(Merchandising!T13)&lt;1,"",Merchandising!T13)</f>
        <v/>
      </c>
      <c r="Y12" s="87" t="str">
        <f>IF(LEN(Merchandising!O13)&lt;1,"",Merchandising!O13)</f>
        <v/>
      </c>
      <c r="Z12" s="88" t="str">
        <f>IF(LEN(Merchandising!P13)&lt;1,"",Merchandising!P13)</f>
        <v/>
      </c>
      <c r="AA12" s="218" t="str">
        <f>IF(LEN(Vendor!X12)&lt;1,"",Vendor!X12)</f>
        <v/>
      </c>
      <c r="AB12" s="222" t="str">
        <f>_xlfn.SWITCH(Vendor!Z12,"Select","","No Restriction","N: None","Pallet","P: Pallet","Tie/Layer","T: Tie/Layer")</f>
        <v/>
      </c>
      <c r="AC12" s="110" t="str">
        <f>IF(LEN(Merchandising!W13)&lt;1,"",Merchandising!W13)</f>
        <v/>
      </c>
      <c r="AD12" s="89" t="str">
        <f>IF(LEN(Merchandising!X13)&lt;1,"",Merchandising!X13)</f>
        <v/>
      </c>
      <c r="AE12" s="91" t="str">
        <f>IF(LEN(Merchandising!Y13)&lt;1,"",Merchandising!Y13)</f>
        <v/>
      </c>
      <c r="AF12" s="90" t="str">
        <f>IF(LEN(Merchandising!Z13)&lt;1,"",Merchandising!Z13)</f>
        <v/>
      </c>
      <c r="AG12" s="89" t="str">
        <f>IF(LEN(Merchandising!AA13)&lt;1,"",Merchandising!AA13)</f>
        <v/>
      </c>
      <c r="AH12" s="91" t="str">
        <f>IF(LEN(Merchandising!AB13)&lt;1,"",Merchandising!AB13)</f>
        <v/>
      </c>
      <c r="AI12" s="286"/>
      <c r="AJ12" s="287"/>
    </row>
    <row r="13" spans="1:36" ht="22.5" customHeight="1" x14ac:dyDescent="0.25">
      <c r="A13" s="11"/>
      <c r="B13" s="226" t="str">
        <f t="shared" si="1"/>
        <v/>
      </c>
      <c r="C13" s="229" t="str">
        <f>IF(LEN(Merchandising!R14)&lt;1,"",Merchandising!R14)</f>
        <v/>
      </c>
      <c r="D13" s="77" t="str">
        <f>_xlfn.SWITCH(Merchandising!Q14,"Select","","New Item","","Replace - Flow","R","Replace - Stop","R","Bonus","B","")</f>
        <v/>
      </c>
      <c r="E13" s="78" t="str">
        <f>IF(LEN(Vendor!E13)&lt;1,"",Vendor!E13)</f>
        <v/>
      </c>
      <c r="F13" s="78" t="str">
        <f>IF(LEN(Vendor!F13)&lt;1,"",Vendor!F13)</f>
        <v/>
      </c>
      <c r="G13" s="79" t="str">
        <f>IF(LEN(Vendor!G13)&lt;1,"",Vendor!G13)</f>
        <v/>
      </c>
      <c r="H13" s="80" t="str">
        <f>IF(LEN(Vendor!J13)&lt;1,"",Vendor!J13)</f>
        <v/>
      </c>
      <c r="I13" s="79" t="str">
        <f>IF(LEN(Vendor!K13)&lt;1,"",Vendor!K13)</f>
        <v/>
      </c>
      <c r="J13" s="81" t="str">
        <f>IF(LEN(Merchandising!M14)&lt;1,"",Merchandising!M14)</f>
        <v/>
      </c>
      <c r="K13" s="81" t="str">
        <f>IF(LEN(Merchandising!N14)&lt;1,"",Merchandising!N14)</f>
        <v/>
      </c>
      <c r="L13" s="79" t="str">
        <f>IF(LEN(Vendor!H13)&lt;1,"",Vendor!H13)</f>
        <v/>
      </c>
      <c r="M13" s="79" t="str">
        <f>IF(LEN(Merchandising!L14)&lt;1,"",Merchandising!L14)</f>
        <v/>
      </c>
      <c r="N13" s="82" t="str">
        <f>IF(LEN(Vendor!L13)&lt;1,"",Vendor!L13)</f>
        <v/>
      </c>
      <c r="O13" s="82" t="str">
        <f>IF(LEN(Vendor!M13)&lt;1,"",Vendor!M13)</f>
        <v/>
      </c>
      <c r="P13" s="82" t="str">
        <f>IF(LEN(Vendor!N13)&lt;1,"",Vendor!N13)</f>
        <v/>
      </c>
      <c r="Q13" s="80" t="str">
        <f>IF(LEN(Vendor!O13)&lt;1,"",Vendor!O13)</f>
        <v/>
      </c>
      <c r="R13" s="79" t="str">
        <f>IF(LEN(Vendor!P13)&lt;1,"",Vendor!P13)</f>
        <v/>
      </c>
      <c r="S13" s="79" t="str">
        <f>IF(LEN(Vendor!Q13)&lt;1,"",Vendor!Q13)</f>
        <v/>
      </c>
      <c r="T13" s="83" t="str">
        <f>IF(LEN(Vendor!R13)&lt;1,"",Vendor!R13)</f>
        <v/>
      </c>
      <c r="U13" s="84" t="str">
        <f>IF(LEN(Merchandising!S14)&lt;1,"",Merchandising!S14)</f>
        <v/>
      </c>
      <c r="V13" s="85" t="str">
        <f>IF(LEN(Vendor!S13)&lt;1,"",Vendor!S13)</f>
        <v/>
      </c>
      <c r="W13" s="172" t="str">
        <f t="shared" si="2"/>
        <v/>
      </c>
      <c r="X13" s="86" t="str">
        <f>IF(LEN(Merchandising!T14)&lt;1,"",Merchandising!T14)</f>
        <v/>
      </c>
      <c r="Y13" s="87" t="str">
        <f>IF(LEN(Merchandising!O14)&lt;1,"",Merchandising!O14)</f>
        <v/>
      </c>
      <c r="Z13" s="88" t="str">
        <f>IF(LEN(Merchandising!P14)&lt;1,"",Merchandising!P14)</f>
        <v/>
      </c>
      <c r="AA13" s="218" t="str">
        <f>IF(LEN(Vendor!X13)&lt;1,"",Vendor!X13)</f>
        <v/>
      </c>
      <c r="AB13" s="222" t="str">
        <f>_xlfn.SWITCH(Vendor!Z13,"Select","","No Restriction","N: None","Pallet","P: Pallet","Tie/Layer","T: Tie/Layer")</f>
        <v/>
      </c>
      <c r="AC13" s="110" t="str">
        <f>IF(LEN(Merchandising!W14)&lt;1,"",Merchandising!W14)</f>
        <v/>
      </c>
      <c r="AD13" s="89" t="str">
        <f>IF(LEN(Merchandising!X14)&lt;1,"",Merchandising!X14)</f>
        <v/>
      </c>
      <c r="AE13" s="91" t="str">
        <f>IF(LEN(Merchandising!Y14)&lt;1,"",Merchandising!Y14)</f>
        <v/>
      </c>
      <c r="AF13" s="90" t="str">
        <f>IF(LEN(Merchandising!Z14)&lt;1,"",Merchandising!Z14)</f>
        <v/>
      </c>
      <c r="AG13" s="89" t="str">
        <f>IF(LEN(Merchandising!AA14)&lt;1,"",Merchandising!AA14)</f>
        <v/>
      </c>
      <c r="AH13" s="91" t="str">
        <f>IF(LEN(Merchandising!AB14)&lt;1,"",Merchandising!AB14)</f>
        <v/>
      </c>
      <c r="AI13" s="286"/>
      <c r="AJ13" s="287"/>
    </row>
    <row r="14" spans="1:36" ht="22.5" customHeight="1" x14ac:dyDescent="0.25">
      <c r="A14" s="11"/>
      <c r="B14" s="226" t="str">
        <f t="shared" si="1"/>
        <v/>
      </c>
      <c r="C14" s="229" t="str">
        <f>IF(LEN(Merchandising!R15)&lt;1,"",Merchandising!R15)</f>
        <v/>
      </c>
      <c r="D14" s="77" t="str">
        <f>_xlfn.SWITCH(Merchandising!Q15,"Select","","New Item","","Replace - Flow","R","Replace - Stop","R","Bonus","B","")</f>
        <v/>
      </c>
      <c r="E14" s="78" t="str">
        <f>IF(LEN(Vendor!E14)&lt;1,"",Vendor!E14)</f>
        <v/>
      </c>
      <c r="F14" s="78" t="str">
        <f>IF(LEN(Vendor!F14)&lt;1,"",Vendor!F14)</f>
        <v/>
      </c>
      <c r="G14" s="79" t="str">
        <f>IF(LEN(Vendor!G14)&lt;1,"",Vendor!G14)</f>
        <v/>
      </c>
      <c r="H14" s="80" t="str">
        <f>IF(LEN(Vendor!J14)&lt;1,"",Vendor!J14)</f>
        <v/>
      </c>
      <c r="I14" s="79" t="str">
        <f>IF(LEN(Vendor!K14)&lt;1,"",Vendor!K14)</f>
        <v/>
      </c>
      <c r="J14" s="81" t="str">
        <f>IF(LEN(Merchandising!M15)&lt;1,"",Merchandising!M15)</f>
        <v/>
      </c>
      <c r="K14" s="81" t="str">
        <f>IF(LEN(Merchandising!N15)&lt;1,"",Merchandising!N15)</f>
        <v/>
      </c>
      <c r="L14" s="79" t="str">
        <f>IF(LEN(Vendor!H14)&lt;1,"",Vendor!H14)</f>
        <v/>
      </c>
      <c r="M14" s="79" t="str">
        <f>IF(LEN(Merchandising!L15)&lt;1,"",Merchandising!L15)</f>
        <v/>
      </c>
      <c r="N14" s="82" t="str">
        <f>IF(LEN(Vendor!L14)&lt;1,"",Vendor!L14)</f>
        <v/>
      </c>
      <c r="O14" s="82" t="str">
        <f>IF(LEN(Vendor!M14)&lt;1,"",Vendor!M14)</f>
        <v/>
      </c>
      <c r="P14" s="82" t="str">
        <f>IF(LEN(Vendor!N14)&lt;1,"",Vendor!N14)</f>
        <v/>
      </c>
      <c r="Q14" s="80" t="str">
        <f>IF(LEN(Vendor!O14)&lt;1,"",Vendor!O14)</f>
        <v/>
      </c>
      <c r="R14" s="79" t="str">
        <f>IF(LEN(Vendor!P14)&lt;1,"",Vendor!P14)</f>
        <v/>
      </c>
      <c r="S14" s="79" t="str">
        <f>IF(LEN(Vendor!Q14)&lt;1,"",Vendor!Q14)</f>
        <v/>
      </c>
      <c r="T14" s="83" t="str">
        <f>IF(LEN(Vendor!R14)&lt;1,"",Vendor!R14)</f>
        <v/>
      </c>
      <c r="U14" s="84" t="str">
        <f>IF(LEN(Merchandising!S15)&lt;1,"",Merchandising!S15)</f>
        <v/>
      </c>
      <c r="V14" s="85" t="str">
        <f>IF(LEN(Vendor!S14)&lt;1,"",Vendor!S14)</f>
        <v/>
      </c>
      <c r="W14" s="172" t="str">
        <f t="shared" si="2"/>
        <v/>
      </c>
      <c r="X14" s="86" t="str">
        <f>IF(LEN(Merchandising!T15)&lt;1,"",Merchandising!T15)</f>
        <v/>
      </c>
      <c r="Y14" s="87" t="str">
        <f>IF(LEN(Merchandising!O15)&lt;1,"",Merchandising!O15)</f>
        <v/>
      </c>
      <c r="Z14" s="88" t="str">
        <f>IF(LEN(Merchandising!P15)&lt;1,"",Merchandising!P15)</f>
        <v/>
      </c>
      <c r="AA14" s="218" t="str">
        <f>IF(LEN(Vendor!X14)&lt;1,"",Vendor!X14)</f>
        <v/>
      </c>
      <c r="AB14" s="222" t="str">
        <f>_xlfn.SWITCH(Vendor!Z14,"Select","","No Restriction","N: None","Pallet","P: Pallet","Tie/Layer","T: Tie/Layer")</f>
        <v/>
      </c>
      <c r="AC14" s="110" t="str">
        <f>IF(LEN(Merchandising!W15)&lt;1,"",Merchandising!W15)</f>
        <v/>
      </c>
      <c r="AD14" s="89" t="str">
        <f>IF(LEN(Merchandising!X15)&lt;1,"",Merchandising!X15)</f>
        <v/>
      </c>
      <c r="AE14" s="91" t="str">
        <f>IF(LEN(Merchandising!Y15)&lt;1,"",Merchandising!Y15)</f>
        <v/>
      </c>
      <c r="AF14" s="90" t="str">
        <f>IF(LEN(Merchandising!Z15)&lt;1,"",Merchandising!Z15)</f>
        <v/>
      </c>
      <c r="AG14" s="89" t="str">
        <f>IF(LEN(Merchandising!AA15)&lt;1,"",Merchandising!AA15)</f>
        <v/>
      </c>
      <c r="AH14" s="91" t="str">
        <f>IF(LEN(Merchandising!AB15)&lt;1,"",Merchandising!AB15)</f>
        <v/>
      </c>
      <c r="AI14" s="286"/>
      <c r="AJ14" s="287"/>
    </row>
    <row r="15" spans="1:36" ht="22.5" customHeight="1" x14ac:dyDescent="0.25">
      <c r="A15" s="11"/>
      <c r="B15" s="226" t="str">
        <f t="shared" si="1"/>
        <v/>
      </c>
      <c r="C15" s="229" t="str">
        <f>IF(LEN(Merchandising!R16)&lt;1,"",Merchandising!R16)</f>
        <v/>
      </c>
      <c r="D15" s="77" t="str">
        <f>_xlfn.SWITCH(Merchandising!Q16,"Select","","New Item","","Replace - Flow","R","Replace - Stop","R","Bonus","B","")</f>
        <v/>
      </c>
      <c r="E15" s="78" t="str">
        <f>IF(LEN(Vendor!E15)&lt;1,"",Vendor!E15)</f>
        <v/>
      </c>
      <c r="F15" s="78" t="str">
        <f>IF(LEN(Vendor!F15)&lt;1,"",Vendor!F15)</f>
        <v/>
      </c>
      <c r="G15" s="79" t="str">
        <f>IF(LEN(Vendor!G15)&lt;1,"",Vendor!G15)</f>
        <v/>
      </c>
      <c r="H15" s="80" t="str">
        <f>IF(LEN(Vendor!J15)&lt;1,"",Vendor!J15)</f>
        <v/>
      </c>
      <c r="I15" s="79" t="str">
        <f>IF(LEN(Vendor!K15)&lt;1,"",Vendor!K15)</f>
        <v/>
      </c>
      <c r="J15" s="81" t="str">
        <f>IF(LEN(Merchandising!M16)&lt;1,"",Merchandising!M16)</f>
        <v/>
      </c>
      <c r="K15" s="81" t="str">
        <f>IF(LEN(Merchandising!N16)&lt;1,"",Merchandising!N16)</f>
        <v/>
      </c>
      <c r="L15" s="79" t="str">
        <f>IF(LEN(Vendor!H15)&lt;1,"",Vendor!H15)</f>
        <v/>
      </c>
      <c r="M15" s="79" t="str">
        <f>IF(LEN(Merchandising!L16)&lt;1,"",Merchandising!L16)</f>
        <v/>
      </c>
      <c r="N15" s="82" t="str">
        <f>IF(LEN(Vendor!L15)&lt;1,"",Vendor!L15)</f>
        <v/>
      </c>
      <c r="O15" s="82" t="str">
        <f>IF(LEN(Vendor!M15)&lt;1,"",Vendor!M15)</f>
        <v/>
      </c>
      <c r="P15" s="82" t="str">
        <f>IF(LEN(Vendor!N15)&lt;1,"",Vendor!N15)</f>
        <v/>
      </c>
      <c r="Q15" s="80" t="str">
        <f>IF(LEN(Vendor!O15)&lt;1,"",Vendor!O15)</f>
        <v/>
      </c>
      <c r="R15" s="79" t="str">
        <f>IF(LEN(Vendor!P15)&lt;1,"",Vendor!P15)</f>
        <v/>
      </c>
      <c r="S15" s="79" t="str">
        <f>IF(LEN(Vendor!Q15)&lt;1,"",Vendor!Q15)</f>
        <v/>
      </c>
      <c r="T15" s="83" t="str">
        <f>IF(LEN(Vendor!R15)&lt;1,"",Vendor!R15)</f>
        <v/>
      </c>
      <c r="U15" s="84" t="str">
        <f>IF(LEN(Merchandising!S16)&lt;1,"",Merchandising!S16)</f>
        <v/>
      </c>
      <c r="V15" s="85" t="str">
        <f>IF(LEN(Vendor!S15)&lt;1,"",Vendor!S15)</f>
        <v/>
      </c>
      <c r="W15" s="172" t="str">
        <f t="shared" si="2"/>
        <v/>
      </c>
      <c r="X15" s="86" t="str">
        <f>IF(LEN(Merchandising!T16)&lt;1,"",Merchandising!T16)</f>
        <v/>
      </c>
      <c r="Y15" s="87" t="str">
        <f>IF(LEN(Merchandising!O16)&lt;1,"",Merchandising!O16)</f>
        <v/>
      </c>
      <c r="Z15" s="88" t="str">
        <f>IF(LEN(Merchandising!P16)&lt;1,"",Merchandising!P16)</f>
        <v/>
      </c>
      <c r="AA15" s="218" t="str">
        <f>IF(LEN(Vendor!X15)&lt;1,"",Vendor!X15)</f>
        <v/>
      </c>
      <c r="AB15" s="222" t="str">
        <f>_xlfn.SWITCH(Vendor!Z15,"Select","","No Restriction","N: None","Pallet","P: Pallet","Tie/Layer","T: Tie/Layer")</f>
        <v/>
      </c>
      <c r="AC15" s="110" t="str">
        <f>IF(LEN(Merchandising!W16)&lt;1,"",Merchandising!W16)</f>
        <v/>
      </c>
      <c r="AD15" s="89" t="str">
        <f>IF(LEN(Merchandising!X16)&lt;1,"",Merchandising!X16)</f>
        <v/>
      </c>
      <c r="AE15" s="91" t="str">
        <f>IF(LEN(Merchandising!Y16)&lt;1,"",Merchandising!Y16)</f>
        <v/>
      </c>
      <c r="AF15" s="90" t="str">
        <f>IF(LEN(Merchandising!Z16)&lt;1,"",Merchandising!Z16)</f>
        <v/>
      </c>
      <c r="AG15" s="89" t="str">
        <f>IF(LEN(Merchandising!AA16)&lt;1,"",Merchandising!AA16)</f>
        <v/>
      </c>
      <c r="AH15" s="91" t="str">
        <f>IF(LEN(Merchandising!AB16)&lt;1,"",Merchandising!AB16)</f>
        <v/>
      </c>
      <c r="AI15" s="286"/>
      <c r="AJ15" s="287"/>
    </row>
    <row r="16" spans="1:36" ht="22.5" customHeight="1" x14ac:dyDescent="0.25">
      <c r="A16" s="11"/>
      <c r="B16" s="226" t="str">
        <f t="shared" si="1"/>
        <v/>
      </c>
      <c r="C16" s="229" t="str">
        <f>IF(LEN(Merchandising!R17)&lt;1,"",Merchandising!R17)</f>
        <v/>
      </c>
      <c r="D16" s="77" t="str">
        <f>_xlfn.SWITCH(Merchandising!Q17,"Select","","New Item","","Replace - Flow","R","Replace - Stop","R","Bonus","B","")</f>
        <v/>
      </c>
      <c r="E16" s="78" t="str">
        <f>IF(LEN(Vendor!E16)&lt;1,"",Vendor!E16)</f>
        <v/>
      </c>
      <c r="F16" s="78" t="str">
        <f>IF(LEN(Vendor!F16)&lt;1,"",Vendor!F16)</f>
        <v/>
      </c>
      <c r="G16" s="79" t="str">
        <f>IF(LEN(Vendor!G16)&lt;1,"",Vendor!G16)</f>
        <v/>
      </c>
      <c r="H16" s="80" t="str">
        <f>IF(LEN(Vendor!J16)&lt;1,"",Vendor!J16)</f>
        <v/>
      </c>
      <c r="I16" s="79" t="str">
        <f>IF(LEN(Vendor!K16)&lt;1,"",Vendor!K16)</f>
        <v/>
      </c>
      <c r="J16" s="81" t="str">
        <f>IF(LEN(Merchandising!M17)&lt;1,"",Merchandising!M17)</f>
        <v/>
      </c>
      <c r="K16" s="81" t="str">
        <f>IF(LEN(Merchandising!N17)&lt;1,"",Merchandising!N17)</f>
        <v/>
      </c>
      <c r="L16" s="79" t="str">
        <f>IF(LEN(Vendor!H16)&lt;1,"",Vendor!H16)</f>
        <v/>
      </c>
      <c r="M16" s="79" t="str">
        <f>IF(LEN(Merchandising!L17)&lt;1,"",Merchandising!L17)</f>
        <v/>
      </c>
      <c r="N16" s="82" t="str">
        <f>IF(LEN(Vendor!L16)&lt;1,"",Vendor!L16)</f>
        <v/>
      </c>
      <c r="O16" s="82" t="str">
        <f>IF(LEN(Vendor!M16)&lt;1,"",Vendor!M16)</f>
        <v/>
      </c>
      <c r="P16" s="82" t="str">
        <f>IF(LEN(Vendor!N16)&lt;1,"",Vendor!N16)</f>
        <v/>
      </c>
      <c r="Q16" s="80" t="str">
        <f>IF(LEN(Vendor!O16)&lt;1,"",Vendor!O16)</f>
        <v/>
      </c>
      <c r="R16" s="79" t="str">
        <f>IF(LEN(Vendor!P16)&lt;1,"",Vendor!P16)</f>
        <v/>
      </c>
      <c r="S16" s="79" t="str">
        <f>IF(LEN(Vendor!Q16)&lt;1,"",Vendor!Q16)</f>
        <v/>
      </c>
      <c r="T16" s="83" t="str">
        <f>IF(LEN(Vendor!R16)&lt;1,"",Vendor!R16)</f>
        <v/>
      </c>
      <c r="U16" s="84" t="str">
        <f>IF(LEN(Merchandising!S17)&lt;1,"",Merchandising!S17)</f>
        <v/>
      </c>
      <c r="V16" s="85" t="str">
        <f>IF(LEN(Vendor!S16)&lt;1,"",Vendor!S16)</f>
        <v/>
      </c>
      <c r="W16" s="172" t="str">
        <f t="shared" si="2"/>
        <v/>
      </c>
      <c r="X16" s="86" t="str">
        <f>IF(LEN(Merchandising!T17)&lt;1,"",Merchandising!T17)</f>
        <v/>
      </c>
      <c r="Y16" s="87" t="str">
        <f>IF(LEN(Merchandising!O17)&lt;1,"",Merchandising!O17)</f>
        <v/>
      </c>
      <c r="Z16" s="88" t="str">
        <f>IF(LEN(Merchandising!P17)&lt;1,"",Merchandising!P17)</f>
        <v/>
      </c>
      <c r="AA16" s="218" t="str">
        <f>IF(LEN(Vendor!X16)&lt;1,"",Vendor!X16)</f>
        <v/>
      </c>
      <c r="AB16" s="222" t="str">
        <f>_xlfn.SWITCH(Vendor!Z16,"Select","","No Restriction","N: None","Pallet","P: Pallet","Tie/Layer","T: Tie/Layer")</f>
        <v/>
      </c>
      <c r="AC16" s="110" t="str">
        <f>IF(LEN(Merchandising!W17)&lt;1,"",Merchandising!W17)</f>
        <v/>
      </c>
      <c r="AD16" s="89" t="str">
        <f>IF(LEN(Merchandising!X17)&lt;1,"",Merchandising!X17)</f>
        <v/>
      </c>
      <c r="AE16" s="91" t="str">
        <f>IF(LEN(Merchandising!Y17)&lt;1,"",Merchandising!Y17)</f>
        <v/>
      </c>
      <c r="AF16" s="90" t="str">
        <f>IF(LEN(Merchandising!Z17)&lt;1,"",Merchandising!Z17)</f>
        <v/>
      </c>
      <c r="AG16" s="89" t="str">
        <f>IF(LEN(Merchandising!AA17)&lt;1,"",Merchandising!AA17)</f>
        <v/>
      </c>
      <c r="AH16" s="91" t="str">
        <f>IF(LEN(Merchandising!AB17)&lt;1,"",Merchandising!AB17)</f>
        <v/>
      </c>
      <c r="AI16" s="286"/>
      <c r="AJ16" s="287"/>
    </row>
    <row r="17" spans="1:36" ht="22.5" customHeight="1" x14ac:dyDescent="0.25">
      <c r="A17" s="11"/>
      <c r="B17" s="226" t="str">
        <f t="shared" si="1"/>
        <v/>
      </c>
      <c r="C17" s="229" t="str">
        <f>IF(LEN(Merchandising!R18)&lt;1,"",Merchandising!R18)</f>
        <v/>
      </c>
      <c r="D17" s="77" t="str">
        <f>_xlfn.SWITCH(Merchandising!Q18,"Select","","New Item","","Replace - Flow","R","Replace - Stop","R","Bonus","B","")</f>
        <v/>
      </c>
      <c r="E17" s="78" t="str">
        <f>IF(LEN(Vendor!E17)&lt;1,"",Vendor!E17)</f>
        <v/>
      </c>
      <c r="F17" s="78" t="str">
        <f>IF(LEN(Vendor!F17)&lt;1,"",Vendor!F17)</f>
        <v/>
      </c>
      <c r="G17" s="79" t="str">
        <f>IF(LEN(Vendor!G17)&lt;1,"",Vendor!G17)</f>
        <v/>
      </c>
      <c r="H17" s="80" t="str">
        <f>IF(LEN(Vendor!J17)&lt;1,"",Vendor!J17)</f>
        <v/>
      </c>
      <c r="I17" s="79" t="str">
        <f>IF(LEN(Vendor!K17)&lt;1,"",Vendor!K17)</f>
        <v/>
      </c>
      <c r="J17" s="81" t="str">
        <f>IF(LEN(Merchandising!M18)&lt;1,"",Merchandising!M18)</f>
        <v/>
      </c>
      <c r="K17" s="81" t="str">
        <f>IF(LEN(Merchandising!N18)&lt;1,"",Merchandising!N18)</f>
        <v/>
      </c>
      <c r="L17" s="79" t="str">
        <f>IF(LEN(Vendor!H17)&lt;1,"",Vendor!H17)</f>
        <v/>
      </c>
      <c r="M17" s="79" t="str">
        <f>IF(LEN(Merchandising!L18)&lt;1,"",Merchandising!L18)</f>
        <v/>
      </c>
      <c r="N17" s="82" t="str">
        <f>IF(LEN(Vendor!L17)&lt;1,"",Vendor!L17)</f>
        <v/>
      </c>
      <c r="O17" s="82" t="str">
        <f>IF(LEN(Vendor!M17)&lt;1,"",Vendor!M17)</f>
        <v/>
      </c>
      <c r="P17" s="82" t="str">
        <f>IF(LEN(Vendor!N17)&lt;1,"",Vendor!N17)</f>
        <v/>
      </c>
      <c r="Q17" s="80" t="str">
        <f>IF(LEN(Vendor!O17)&lt;1,"",Vendor!O17)</f>
        <v/>
      </c>
      <c r="R17" s="79" t="str">
        <f>IF(LEN(Vendor!P17)&lt;1,"",Vendor!P17)</f>
        <v/>
      </c>
      <c r="S17" s="79" t="str">
        <f>IF(LEN(Vendor!Q17)&lt;1,"",Vendor!Q17)</f>
        <v/>
      </c>
      <c r="T17" s="83" t="str">
        <f>IF(LEN(Vendor!R17)&lt;1,"",Vendor!R17)</f>
        <v/>
      </c>
      <c r="U17" s="84" t="str">
        <f>IF(LEN(Merchandising!S18)&lt;1,"",Merchandising!S18)</f>
        <v/>
      </c>
      <c r="V17" s="85" t="str">
        <f>IF(LEN(Vendor!S17)&lt;1,"",Vendor!S17)</f>
        <v/>
      </c>
      <c r="W17" s="172" t="str">
        <f t="shared" si="2"/>
        <v/>
      </c>
      <c r="X17" s="86" t="str">
        <f>IF(LEN(Merchandising!T18)&lt;1,"",Merchandising!T18)</f>
        <v/>
      </c>
      <c r="Y17" s="87" t="str">
        <f>IF(LEN(Merchandising!O18)&lt;1,"",Merchandising!O18)</f>
        <v/>
      </c>
      <c r="Z17" s="88" t="str">
        <f>IF(LEN(Merchandising!P18)&lt;1,"",Merchandising!P18)</f>
        <v/>
      </c>
      <c r="AA17" s="218" t="str">
        <f>IF(LEN(Vendor!X17)&lt;1,"",Vendor!X17)</f>
        <v/>
      </c>
      <c r="AB17" s="222" t="str">
        <f>_xlfn.SWITCH(Vendor!Z17,"Select","","No Restriction","N: None","Pallet","P: Pallet","Tie/Layer","T: Tie/Layer")</f>
        <v/>
      </c>
      <c r="AC17" s="110" t="str">
        <f>IF(LEN(Merchandising!W18)&lt;1,"",Merchandising!W18)</f>
        <v/>
      </c>
      <c r="AD17" s="89" t="str">
        <f>IF(LEN(Merchandising!X18)&lt;1,"",Merchandising!X18)</f>
        <v/>
      </c>
      <c r="AE17" s="91" t="str">
        <f>IF(LEN(Merchandising!Y18)&lt;1,"",Merchandising!Y18)</f>
        <v/>
      </c>
      <c r="AF17" s="90" t="str">
        <f>IF(LEN(Merchandising!Z18)&lt;1,"",Merchandising!Z18)</f>
        <v/>
      </c>
      <c r="AG17" s="89" t="str">
        <f>IF(LEN(Merchandising!AA18)&lt;1,"",Merchandising!AA18)</f>
        <v/>
      </c>
      <c r="AH17" s="91" t="str">
        <f>IF(LEN(Merchandising!AB18)&lt;1,"",Merchandising!AB18)</f>
        <v/>
      </c>
      <c r="AI17" s="286"/>
      <c r="AJ17" s="287"/>
    </row>
    <row r="18" spans="1:36" ht="22.5" customHeight="1" x14ac:dyDescent="0.25">
      <c r="A18" s="11"/>
      <c r="B18" s="226" t="str">
        <f t="shared" si="1"/>
        <v/>
      </c>
      <c r="C18" s="229" t="str">
        <f>IF(LEN(Merchandising!R19)&lt;1,"",Merchandising!R19)</f>
        <v/>
      </c>
      <c r="D18" s="77" t="str">
        <f>_xlfn.SWITCH(Merchandising!Q19,"Select","","New Item","","Replace - Flow","R","Replace - Stop","R","Bonus","B","")</f>
        <v/>
      </c>
      <c r="E18" s="78" t="str">
        <f>IF(LEN(Vendor!E18)&lt;1,"",Vendor!E18)</f>
        <v/>
      </c>
      <c r="F18" s="78" t="str">
        <f>IF(LEN(Vendor!F18)&lt;1,"",Vendor!F18)</f>
        <v/>
      </c>
      <c r="G18" s="79" t="str">
        <f>IF(LEN(Vendor!G18)&lt;1,"",Vendor!G18)</f>
        <v/>
      </c>
      <c r="H18" s="80" t="str">
        <f>IF(LEN(Vendor!J18)&lt;1,"",Vendor!J18)</f>
        <v/>
      </c>
      <c r="I18" s="79" t="str">
        <f>IF(LEN(Vendor!K18)&lt;1,"",Vendor!K18)</f>
        <v/>
      </c>
      <c r="J18" s="81" t="str">
        <f>IF(LEN(Merchandising!M19)&lt;1,"",Merchandising!M19)</f>
        <v/>
      </c>
      <c r="K18" s="81" t="str">
        <f>IF(LEN(Merchandising!N19)&lt;1,"",Merchandising!N19)</f>
        <v/>
      </c>
      <c r="L18" s="79" t="str">
        <f>IF(LEN(Vendor!H18)&lt;1,"",Vendor!H18)</f>
        <v/>
      </c>
      <c r="M18" s="79" t="str">
        <f>IF(LEN(Merchandising!L19)&lt;1,"",Merchandising!L19)</f>
        <v/>
      </c>
      <c r="N18" s="82" t="str">
        <f>IF(LEN(Vendor!L18)&lt;1,"",Vendor!L18)</f>
        <v/>
      </c>
      <c r="O18" s="82" t="str">
        <f>IF(LEN(Vendor!M18)&lt;1,"",Vendor!M18)</f>
        <v/>
      </c>
      <c r="P18" s="82" t="str">
        <f>IF(LEN(Vendor!N18)&lt;1,"",Vendor!N18)</f>
        <v/>
      </c>
      <c r="Q18" s="80" t="str">
        <f>IF(LEN(Vendor!O18)&lt;1,"",Vendor!O18)</f>
        <v/>
      </c>
      <c r="R18" s="79" t="str">
        <f>IF(LEN(Vendor!P18)&lt;1,"",Vendor!P18)</f>
        <v/>
      </c>
      <c r="S18" s="79" t="str">
        <f>IF(LEN(Vendor!Q18)&lt;1,"",Vendor!Q18)</f>
        <v/>
      </c>
      <c r="T18" s="83" t="str">
        <f>IF(LEN(Vendor!R18)&lt;1,"",Vendor!R18)</f>
        <v/>
      </c>
      <c r="U18" s="84" t="str">
        <f>IF(LEN(Merchandising!S19)&lt;1,"",Merchandising!S19)</f>
        <v/>
      </c>
      <c r="V18" s="85" t="str">
        <f>IF(LEN(Vendor!S18)&lt;1,"",Vendor!S18)</f>
        <v/>
      </c>
      <c r="W18" s="172" t="str">
        <f t="shared" si="2"/>
        <v/>
      </c>
      <c r="X18" s="86" t="str">
        <f>IF(LEN(Merchandising!T19)&lt;1,"",Merchandising!T19)</f>
        <v/>
      </c>
      <c r="Y18" s="87" t="str">
        <f>IF(LEN(Merchandising!O19)&lt;1,"",Merchandising!O19)</f>
        <v/>
      </c>
      <c r="Z18" s="88" t="str">
        <f>IF(LEN(Merchandising!P19)&lt;1,"",Merchandising!P19)</f>
        <v/>
      </c>
      <c r="AA18" s="218" t="str">
        <f>IF(LEN(Vendor!X18)&lt;1,"",Vendor!X18)</f>
        <v/>
      </c>
      <c r="AB18" s="222" t="str">
        <f>_xlfn.SWITCH(Vendor!Z18,"Select","","No Restriction","N: None","Pallet","P: Pallet","Tie/Layer","T: Tie/Layer")</f>
        <v/>
      </c>
      <c r="AC18" s="110" t="str">
        <f>IF(LEN(Merchandising!W19)&lt;1,"",Merchandising!W19)</f>
        <v/>
      </c>
      <c r="AD18" s="89" t="str">
        <f>IF(LEN(Merchandising!X19)&lt;1,"",Merchandising!X19)</f>
        <v/>
      </c>
      <c r="AE18" s="91" t="str">
        <f>IF(LEN(Merchandising!Y19)&lt;1,"",Merchandising!Y19)</f>
        <v/>
      </c>
      <c r="AF18" s="90" t="str">
        <f>IF(LEN(Merchandising!Z19)&lt;1,"",Merchandising!Z19)</f>
        <v/>
      </c>
      <c r="AG18" s="89" t="str">
        <f>IF(LEN(Merchandising!AA19)&lt;1,"",Merchandising!AA19)</f>
        <v/>
      </c>
      <c r="AH18" s="91" t="str">
        <f>IF(LEN(Merchandising!AB19)&lt;1,"",Merchandising!AB19)</f>
        <v/>
      </c>
      <c r="AI18" s="286"/>
      <c r="AJ18" s="287"/>
    </row>
    <row r="19" spans="1:36" ht="22.5" customHeight="1" x14ac:dyDescent="0.25">
      <c r="A19" s="11"/>
      <c r="B19" s="226" t="str">
        <f t="shared" si="1"/>
        <v/>
      </c>
      <c r="C19" s="229" t="str">
        <f>IF(LEN(Merchandising!R20)&lt;1,"",Merchandising!R20)</f>
        <v/>
      </c>
      <c r="D19" s="77" t="str">
        <f>_xlfn.SWITCH(Merchandising!Q20,"Select","","New Item","","Replace - Flow","R","Replace - Stop","R","Bonus","B","")</f>
        <v/>
      </c>
      <c r="E19" s="78" t="str">
        <f>IF(LEN(Vendor!E19)&lt;1,"",Vendor!E19)</f>
        <v/>
      </c>
      <c r="F19" s="78" t="str">
        <f>IF(LEN(Vendor!F19)&lt;1,"",Vendor!F19)</f>
        <v/>
      </c>
      <c r="G19" s="79" t="str">
        <f>IF(LEN(Vendor!G19)&lt;1,"",Vendor!G19)</f>
        <v/>
      </c>
      <c r="H19" s="80" t="str">
        <f>IF(LEN(Vendor!J19)&lt;1,"",Vendor!J19)</f>
        <v/>
      </c>
      <c r="I19" s="79" t="str">
        <f>IF(LEN(Vendor!K19)&lt;1,"",Vendor!K19)</f>
        <v/>
      </c>
      <c r="J19" s="81" t="str">
        <f>IF(LEN(Merchandising!M20)&lt;1,"",Merchandising!M20)</f>
        <v/>
      </c>
      <c r="K19" s="81" t="str">
        <f>IF(LEN(Merchandising!N20)&lt;1,"",Merchandising!N20)</f>
        <v/>
      </c>
      <c r="L19" s="79" t="str">
        <f>IF(LEN(Vendor!H19)&lt;1,"",Vendor!H19)</f>
        <v/>
      </c>
      <c r="M19" s="79" t="str">
        <f>IF(LEN(Merchandising!L20)&lt;1,"",Merchandising!L20)</f>
        <v/>
      </c>
      <c r="N19" s="82" t="str">
        <f>IF(LEN(Vendor!L19)&lt;1,"",Vendor!L19)</f>
        <v/>
      </c>
      <c r="O19" s="82" t="str">
        <f>IF(LEN(Vendor!M19)&lt;1,"",Vendor!M19)</f>
        <v/>
      </c>
      <c r="P19" s="82" t="str">
        <f>IF(LEN(Vendor!N19)&lt;1,"",Vendor!N19)</f>
        <v/>
      </c>
      <c r="Q19" s="80" t="str">
        <f>IF(LEN(Vendor!O19)&lt;1,"",Vendor!O19)</f>
        <v/>
      </c>
      <c r="R19" s="79" t="str">
        <f>IF(LEN(Vendor!P19)&lt;1,"",Vendor!P19)</f>
        <v/>
      </c>
      <c r="S19" s="79" t="str">
        <f>IF(LEN(Vendor!Q19)&lt;1,"",Vendor!Q19)</f>
        <v/>
      </c>
      <c r="T19" s="83" t="str">
        <f>IF(LEN(Vendor!R19)&lt;1,"",Vendor!R19)</f>
        <v/>
      </c>
      <c r="U19" s="84" t="str">
        <f>IF(LEN(Merchandising!S20)&lt;1,"",Merchandising!S20)</f>
        <v/>
      </c>
      <c r="V19" s="85" t="str">
        <f>IF(LEN(Vendor!S19)&lt;1,"",Vendor!S19)</f>
        <v/>
      </c>
      <c r="W19" s="172" t="str">
        <f t="shared" si="2"/>
        <v/>
      </c>
      <c r="X19" s="86" t="str">
        <f>IF(LEN(Merchandising!T20)&lt;1,"",Merchandising!T20)</f>
        <v/>
      </c>
      <c r="Y19" s="87" t="str">
        <f>IF(LEN(Merchandising!O20)&lt;1,"",Merchandising!O20)</f>
        <v/>
      </c>
      <c r="Z19" s="88" t="str">
        <f>IF(LEN(Merchandising!P20)&lt;1,"",Merchandising!P20)</f>
        <v/>
      </c>
      <c r="AA19" s="218" t="str">
        <f>IF(LEN(Vendor!X19)&lt;1,"",Vendor!X19)</f>
        <v/>
      </c>
      <c r="AB19" s="222" t="str">
        <f>_xlfn.SWITCH(Vendor!Z19,"Select","","No Restriction","N: None","Pallet","P: Pallet","Tie/Layer","T: Tie/Layer")</f>
        <v/>
      </c>
      <c r="AC19" s="110" t="str">
        <f>IF(LEN(Merchandising!W20)&lt;1,"",Merchandising!W20)</f>
        <v/>
      </c>
      <c r="AD19" s="89" t="str">
        <f>IF(LEN(Merchandising!X20)&lt;1,"",Merchandising!X20)</f>
        <v/>
      </c>
      <c r="AE19" s="91" t="str">
        <f>IF(LEN(Merchandising!Y20)&lt;1,"",Merchandising!Y20)</f>
        <v/>
      </c>
      <c r="AF19" s="90" t="str">
        <f>IF(LEN(Merchandising!Z20)&lt;1,"",Merchandising!Z20)</f>
        <v/>
      </c>
      <c r="AG19" s="89" t="str">
        <f>IF(LEN(Merchandising!AA20)&lt;1,"",Merchandising!AA20)</f>
        <v/>
      </c>
      <c r="AH19" s="91" t="str">
        <f>IF(LEN(Merchandising!AB20)&lt;1,"",Merchandising!AB20)</f>
        <v/>
      </c>
      <c r="AI19" s="286"/>
      <c r="AJ19" s="287"/>
    </row>
    <row r="20" spans="1:36" ht="22.5" customHeight="1" x14ac:dyDescent="0.25">
      <c r="A20" s="11"/>
      <c r="B20" s="226" t="str">
        <f t="shared" si="1"/>
        <v/>
      </c>
      <c r="C20" s="229" t="str">
        <f>IF(LEN(Merchandising!R21)&lt;1,"",Merchandising!R21)</f>
        <v/>
      </c>
      <c r="D20" s="77" t="str">
        <f>_xlfn.SWITCH(Merchandising!Q21,"Select","","New Item","","Replace - Flow","R","Replace - Stop","R","Bonus","B","")</f>
        <v/>
      </c>
      <c r="E20" s="78" t="str">
        <f>IF(LEN(Vendor!E20)&lt;1,"",Vendor!E20)</f>
        <v/>
      </c>
      <c r="F20" s="78" t="str">
        <f>IF(LEN(Vendor!F20)&lt;1,"",Vendor!F20)</f>
        <v/>
      </c>
      <c r="G20" s="79" t="str">
        <f>IF(LEN(Vendor!G20)&lt;1,"",Vendor!G20)</f>
        <v/>
      </c>
      <c r="H20" s="80" t="str">
        <f>IF(LEN(Vendor!J20)&lt;1,"",Vendor!J20)</f>
        <v/>
      </c>
      <c r="I20" s="79" t="str">
        <f>IF(LEN(Vendor!K20)&lt;1,"",Vendor!K20)</f>
        <v/>
      </c>
      <c r="J20" s="81" t="str">
        <f>IF(LEN(Merchandising!M21)&lt;1,"",Merchandising!M21)</f>
        <v/>
      </c>
      <c r="K20" s="81" t="str">
        <f>IF(LEN(Merchandising!N21)&lt;1,"",Merchandising!N21)</f>
        <v/>
      </c>
      <c r="L20" s="79" t="str">
        <f>IF(LEN(Vendor!H20)&lt;1,"",Vendor!H20)</f>
        <v/>
      </c>
      <c r="M20" s="79" t="str">
        <f>IF(LEN(Merchandising!L21)&lt;1,"",Merchandising!L21)</f>
        <v/>
      </c>
      <c r="N20" s="82" t="str">
        <f>IF(LEN(Vendor!L20)&lt;1,"",Vendor!L20)</f>
        <v/>
      </c>
      <c r="O20" s="82" t="str">
        <f>IF(LEN(Vendor!M20)&lt;1,"",Vendor!M20)</f>
        <v/>
      </c>
      <c r="P20" s="82" t="str">
        <f>IF(LEN(Vendor!N20)&lt;1,"",Vendor!N20)</f>
        <v/>
      </c>
      <c r="Q20" s="80" t="str">
        <f>IF(LEN(Vendor!O20)&lt;1,"",Vendor!O20)</f>
        <v/>
      </c>
      <c r="R20" s="79" t="str">
        <f>IF(LEN(Vendor!P20)&lt;1,"",Vendor!P20)</f>
        <v/>
      </c>
      <c r="S20" s="79" t="str">
        <f>IF(LEN(Vendor!Q20)&lt;1,"",Vendor!Q20)</f>
        <v/>
      </c>
      <c r="T20" s="83" t="str">
        <f>IF(LEN(Vendor!R20)&lt;1,"",Vendor!R20)</f>
        <v/>
      </c>
      <c r="U20" s="84" t="str">
        <f>IF(LEN(Merchandising!S21)&lt;1,"",Merchandising!S21)</f>
        <v/>
      </c>
      <c r="V20" s="85" t="str">
        <f>IF(LEN(Vendor!S20)&lt;1,"",Vendor!S20)</f>
        <v/>
      </c>
      <c r="W20" s="172" t="str">
        <f t="shared" si="2"/>
        <v/>
      </c>
      <c r="X20" s="86" t="str">
        <f>IF(LEN(Merchandising!T21)&lt;1,"",Merchandising!T21)</f>
        <v/>
      </c>
      <c r="Y20" s="87" t="str">
        <f>IF(LEN(Merchandising!O21)&lt;1,"",Merchandising!O21)</f>
        <v/>
      </c>
      <c r="Z20" s="88" t="str">
        <f>IF(LEN(Merchandising!P21)&lt;1,"",Merchandising!P21)</f>
        <v/>
      </c>
      <c r="AA20" s="218" t="str">
        <f>IF(LEN(Vendor!X20)&lt;1,"",Vendor!X20)</f>
        <v/>
      </c>
      <c r="AB20" s="222" t="str">
        <f>_xlfn.SWITCH(Vendor!Z20,"Select","","No Restriction","N: None","Pallet","P: Pallet","Tie/Layer","T: Tie/Layer")</f>
        <v/>
      </c>
      <c r="AC20" s="110" t="str">
        <f>IF(LEN(Merchandising!W21)&lt;1,"",Merchandising!W21)</f>
        <v/>
      </c>
      <c r="AD20" s="89" t="str">
        <f>IF(LEN(Merchandising!X21)&lt;1,"",Merchandising!X21)</f>
        <v/>
      </c>
      <c r="AE20" s="91" t="str">
        <f>IF(LEN(Merchandising!Y21)&lt;1,"",Merchandising!Y21)</f>
        <v/>
      </c>
      <c r="AF20" s="90" t="str">
        <f>IF(LEN(Merchandising!Z21)&lt;1,"",Merchandising!Z21)</f>
        <v/>
      </c>
      <c r="AG20" s="89" t="str">
        <f>IF(LEN(Merchandising!AA21)&lt;1,"",Merchandising!AA21)</f>
        <v/>
      </c>
      <c r="AH20" s="91" t="str">
        <f>IF(LEN(Merchandising!AB21)&lt;1,"",Merchandising!AB21)</f>
        <v/>
      </c>
      <c r="AI20" s="286"/>
      <c r="AJ20" s="287"/>
    </row>
    <row r="21" spans="1:36" ht="22.5" customHeight="1" x14ac:dyDescent="0.25">
      <c r="A21" s="11"/>
      <c r="B21" s="226" t="str">
        <f t="shared" si="1"/>
        <v/>
      </c>
      <c r="C21" s="229" t="str">
        <f>IF(LEN(Merchandising!R22)&lt;1,"",Merchandising!R22)</f>
        <v/>
      </c>
      <c r="D21" s="77" t="str">
        <f>_xlfn.SWITCH(Merchandising!Q22,"Select","","New Item","","Replace - Flow","R","Replace - Stop","R","Bonus","B","")</f>
        <v/>
      </c>
      <c r="E21" s="78" t="str">
        <f>IF(LEN(Vendor!E21)&lt;1,"",Vendor!E21)</f>
        <v/>
      </c>
      <c r="F21" s="78" t="str">
        <f>IF(LEN(Vendor!F21)&lt;1,"",Vendor!F21)</f>
        <v/>
      </c>
      <c r="G21" s="79" t="str">
        <f>IF(LEN(Vendor!G21)&lt;1,"",Vendor!G21)</f>
        <v/>
      </c>
      <c r="H21" s="80" t="str">
        <f>IF(LEN(Vendor!J21)&lt;1,"",Vendor!J21)</f>
        <v/>
      </c>
      <c r="I21" s="79" t="str">
        <f>IF(LEN(Vendor!K21)&lt;1,"",Vendor!K21)</f>
        <v/>
      </c>
      <c r="J21" s="81" t="str">
        <f>IF(LEN(Merchandising!M22)&lt;1,"",Merchandising!M22)</f>
        <v/>
      </c>
      <c r="K21" s="81" t="str">
        <f>IF(LEN(Merchandising!N22)&lt;1,"",Merchandising!N22)</f>
        <v/>
      </c>
      <c r="L21" s="79" t="str">
        <f>IF(LEN(Vendor!H21)&lt;1,"",Vendor!H21)</f>
        <v/>
      </c>
      <c r="M21" s="79" t="str">
        <f>IF(LEN(Merchandising!L22)&lt;1,"",Merchandising!L22)</f>
        <v/>
      </c>
      <c r="N21" s="82" t="str">
        <f>IF(LEN(Vendor!L21)&lt;1,"",Vendor!L21)</f>
        <v/>
      </c>
      <c r="O21" s="82" t="str">
        <f>IF(LEN(Vendor!M21)&lt;1,"",Vendor!M21)</f>
        <v/>
      </c>
      <c r="P21" s="82" t="str">
        <f>IF(LEN(Vendor!N21)&lt;1,"",Vendor!N21)</f>
        <v/>
      </c>
      <c r="Q21" s="80" t="str">
        <f>IF(LEN(Vendor!O21)&lt;1,"",Vendor!O21)</f>
        <v/>
      </c>
      <c r="R21" s="79" t="str">
        <f>IF(LEN(Vendor!P21)&lt;1,"",Vendor!P21)</f>
        <v/>
      </c>
      <c r="S21" s="79" t="str">
        <f>IF(LEN(Vendor!Q21)&lt;1,"",Vendor!Q21)</f>
        <v/>
      </c>
      <c r="T21" s="83" t="str">
        <f>IF(LEN(Vendor!R21)&lt;1,"",Vendor!R21)</f>
        <v/>
      </c>
      <c r="U21" s="84" t="str">
        <f>IF(LEN(Merchandising!S22)&lt;1,"",Merchandising!S22)</f>
        <v/>
      </c>
      <c r="V21" s="85" t="str">
        <f>IF(LEN(Vendor!S21)&lt;1,"",Vendor!S21)</f>
        <v/>
      </c>
      <c r="W21" s="172" t="str">
        <f t="shared" si="2"/>
        <v/>
      </c>
      <c r="X21" s="86" t="str">
        <f>IF(LEN(Merchandising!T22)&lt;1,"",Merchandising!T22)</f>
        <v/>
      </c>
      <c r="Y21" s="87" t="str">
        <f>IF(LEN(Merchandising!O22)&lt;1,"",Merchandising!O22)</f>
        <v/>
      </c>
      <c r="Z21" s="88" t="str">
        <f>IF(LEN(Merchandising!P22)&lt;1,"",Merchandising!P22)</f>
        <v/>
      </c>
      <c r="AA21" s="218" t="str">
        <f>IF(LEN(Vendor!X21)&lt;1,"",Vendor!X21)</f>
        <v/>
      </c>
      <c r="AB21" s="222" t="str">
        <f>_xlfn.SWITCH(Vendor!Z21,"Select","","No Restriction","N: None","Pallet","P: Pallet","Tie/Layer","T: Tie/Layer")</f>
        <v/>
      </c>
      <c r="AC21" s="110" t="str">
        <f>IF(LEN(Merchandising!W22)&lt;1,"",Merchandising!W22)</f>
        <v/>
      </c>
      <c r="AD21" s="89" t="str">
        <f>IF(LEN(Merchandising!X22)&lt;1,"",Merchandising!X22)</f>
        <v/>
      </c>
      <c r="AE21" s="91" t="str">
        <f>IF(LEN(Merchandising!Y22)&lt;1,"",Merchandising!Y22)</f>
        <v/>
      </c>
      <c r="AF21" s="90" t="str">
        <f>IF(LEN(Merchandising!Z22)&lt;1,"",Merchandising!Z22)</f>
        <v/>
      </c>
      <c r="AG21" s="89" t="str">
        <f>IF(LEN(Merchandising!AA22)&lt;1,"",Merchandising!AA22)</f>
        <v/>
      </c>
      <c r="AH21" s="91" t="str">
        <f>IF(LEN(Merchandising!AB22)&lt;1,"",Merchandising!AB22)</f>
        <v/>
      </c>
      <c r="AI21" s="286"/>
      <c r="AJ21" s="287"/>
    </row>
    <row r="22" spans="1:36" ht="22.5" customHeight="1" x14ac:dyDescent="0.25">
      <c r="A22" s="11"/>
      <c r="B22" s="226" t="str">
        <f t="shared" si="1"/>
        <v/>
      </c>
      <c r="C22" s="229" t="str">
        <f>IF(LEN(Merchandising!R23)&lt;1,"",Merchandising!R23)</f>
        <v/>
      </c>
      <c r="D22" s="77" t="str">
        <f>_xlfn.SWITCH(Merchandising!Q23,"Select","","New Item","","Replace - Flow","R","Replace - Stop","R","Bonus","B","")</f>
        <v/>
      </c>
      <c r="E22" s="78" t="str">
        <f>IF(LEN(Vendor!E22)&lt;1,"",Vendor!E22)</f>
        <v/>
      </c>
      <c r="F22" s="78" t="str">
        <f>IF(LEN(Vendor!F22)&lt;1,"",Vendor!F22)</f>
        <v/>
      </c>
      <c r="G22" s="79" t="str">
        <f>IF(LEN(Vendor!G22)&lt;1,"",Vendor!G22)</f>
        <v/>
      </c>
      <c r="H22" s="80" t="str">
        <f>IF(LEN(Vendor!J22)&lt;1,"",Vendor!J22)</f>
        <v/>
      </c>
      <c r="I22" s="79" t="str">
        <f>IF(LEN(Vendor!K22)&lt;1,"",Vendor!K22)</f>
        <v/>
      </c>
      <c r="J22" s="81" t="str">
        <f>IF(LEN(Merchandising!M23)&lt;1,"",Merchandising!M23)</f>
        <v/>
      </c>
      <c r="K22" s="81" t="str">
        <f>IF(LEN(Merchandising!N23)&lt;1,"",Merchandising!N23)</f>
        <v/>
      </c>
      <c r="L22" s="79" t="str">
        <f>IF(LEN(Vendor!H22)&lt;1,"",Vendor!H22)</f>
        <v/>
      </c>
      <c r="M22" s="79" t="str">
        <f>IF(LEN(Merchandising!L23)&lt;1,"",Merchandising!L23)</f>
        <v/>
      </c>
      <c r="N22" s="82" t="str">
        <f>IF(LEN(Vendor!L22)&lt;1,"",Vendor!L22)</f>
        <v/>
      </c>
      <c r="O22" s="82" t="str">
        <f>IF(LEN(Vendor!M22)&lt;1,"",Vendor!M22)</f>
        <v/>
      </c>
      <c r="P22" s="82" t="str">
        <f>IF(LEN(Vendor!N22)&lt;1,"",Vendor!N22)</f>
        <v/>
      </c>
      <c r="Q22" s="80" t="str">
        <f>IF(LEN(Vendor!O22)&lt;1,"",Vendor!O22)</f>
        <v/>
      </c>
      <c r="R22" s="79" t="str">
        <f>IF(LEN(Vendor!P22)&lt;1,"",Vendor!P22)</f>
        <v/>
      </c>
      <c r="S22" s="79" t="str">
        <f>IF(LEN(Vendor!Q22)&lt;1,"",Vendor!Q22)</f>
        <v/>
      </c>
      <c r="T22" s="83" t="str">
        <f>IF(LEN(Vendor!R22)&lt;1,"",Vendor!R22)</f>
        <v/>
      </c>
      <c r="U22" s="84" t="str">
        <f>IF(LEN(Merchandising!S23)&lt;1,"",Merchandising!S23)</f>
        <v/>
      </c>
      <c r="V22" s="85" t="str">
        <f>IF(LEN(Vendor!S22)&lt;1,"",Vendor!S22)</f>
        <v/>
      </c>
      <c r="W22" s="172" t="str">
        <f t="shared" si="2"/>
        <v/>
      </c>
      <c r="X22" s="86" t="str">
        <f>IF(LEN(Merchandising!T23)&lt;1,"",Merchandising!T23)</f>
        <v/>
      </c>
      <c r="Y22" s="87" t="str">
        <f>IF(LEN(Merchandising!O23)&lt;1,"",Merchandising!O23)</f>
        <v/>
      </c>
      <c r="Z22" s="88" t="str">
        <f>IF(LEN(Merchandising!P23)&lt;1,"",Merchandising!P23)</f>
        <v/>
      </c>
      <c r="AA22" s="218" t="str">
        <f>IF(LEN(Vendor!X22)&lt;1,"",Vendor!X22)</f>
        <v/>
      </c>
      <c r="AB22" s="222" t="str">
        <f>_xlfn.SWITCH(Vendor!Z22,"Select","","No Restriction","N: None","Pallet","P: Pallet","Tie/Layer","T: Tie/Layer")</f>
        <v/>
      </c>
      <c r="AC22" s="110" t="str">
        <f>IF(LEN(Merchandising!W23)&lt;1,"",Merchandising!W23)</f>
        <v/>
      </c>
      <c r="AD22" s="89" t="str">
        <f>IF(LEN(Merchandising!X23)&lt;1,"",Merchandising!X23)</f>
        <v/>
      </c>
      <c r="AE22" s="91" t="str">
        <f>IF(LEN(Merchandising!Y23)&lt;1,"",Merchandising!Y23)</f>
        <v/>
      </c>
      <c r="AF22" s="90" t="str">
        <f>IF(LEN(Merchandising!Z23)&lt;1,"",Merchandising!Z23)</f>
        <v/>
      </c>
      <c r="AG22" s="89" t="str">
        <f>IF(LEN(Merchandising!AA23)&lt;1,"",Merchandising!AA23)</f>
        <v/>
      </c>
      <c r="AH22" s="91" t="str">
        <f>IF(LEN(Merchandising!AB23)&lt;1,"",Merchandising!AB23)</f>
        <v/>
      </c>
      <c r="AI22" s="286"/>
      <c r="AJ22" s="287"/>
    </row>
    <row r="23" spans="1:36" ht="22.5" customHeight="1" x14ac:dyDescent="0.25">
      <c r="A23" s="11"/>
      <c r="B23" s="226" t="str">
        <f t="shared" si="1"/>
        <v/>
      </c>
      <c r="C23" s="229" t="str">
        <f>IF(LEN(Merchandising!R24)&lt;1,"",Merchandising!R24)</f>
        <v/>
      </c>
      <c r="D23" s="77" t="str">
        <f>_xlfn.SWITCH(Merchandising!Q24,"Select","","New Item","","Replace - Flow","R","Replace - Stop","R","Bonus","B","")</f>
        <v/>
      </c>
      <c r="E23" s="78" t="str">
        <f>IF(LEN(Vendor!E23)&lt;1,"",Vendor!E23)</f>
        <v/>
      </c>
      <c r="F23" s="78" t="str">
        <f>IF(LEN(Vendor!F23)&lt;1,"",Vendor!F23)</f>
        <v/>
      </c>
      <c r="G23" s="79" t="str">
        <f>IF(LEN(Vendor!G23)&lt;1,"",Vendor!G23)</f>
        <v/>
      </c>
      <c r="H23" s="80" t="str">
        <f>IF(LEN(Vendor!J23)&lt;1,"",Vendor!J23)</f>
        <v/>
      </c>
      <c r="I23" s="79" t="str">
        <f>IF(LEN(Vendor!K23)&lt;1,"",Vendor!K23)</f>
        <v/>
      </c>
      <c r="J23" s="81" t="str">
        <f>IF(LEN(Merchandising!M24)&lt;1,"",Merchandising!M24)</f>
        <v/>
      </c>
      <c r="K23" s="81" t="str">
        <f>IF(LEN(Merchandising!N24)&lt;1,"",Merchandising!N24)</f>
        <v/>
      </c>
      <c r="L23" s="79" t="str">
        <f>IF(LEN(Vendor!H23)&lt;1,"",Vendor!H23)</f>
        <v/>
      </c>
      <c r="M23" s="79" t="str">
        <f>IF(LEN(Merchandising!L24)&lt;1,"",Merchandising!L24)</f>
        <v/>
      </c>
      <c r="N23" s="82" t="str">
        <f>IF(LEN(Vendor!L23)&lt;1,"",Vendor!L23)</f>
        <v/>
      </c>
      <c r="O23" s="82" t="str">
        <f>IF(LEN(Vendor!M23)&lt;1,"",Vendor!M23)</f>
        <v/>
      </c>
      <c r="P23" s="82" t="str">
        <f>IF(LEN(Vendor!N23)&lt;1,"",Vendor!N23)</f>
        <v/>
      </c>
      <c r="Q23" s="80" t="str">
        <f>IF(LEN(Vendor!O23)&lt;1,"",Vendor!O23)</f>
        <v/>
      </c>
      <c r="R23" s="79" t="str">
        <f>IF(LEN(Vendor!P23)&lt;1,"",Vendor!P23)</f>
        <v/>
      </c>
      <c r="S23" s="79" t="str">
        <f>IF(LEN(Vendor!Q23)&lt;1,"",Vendor!Q23)</f>
        <v/>
      </c>
      <c r="T23" s="83" t="str">
        <f>IF(LEN(Vendor!R23)&lt;1,"",Vendor!R23)</f>
        <v/>
      </c>
      <c r="U23" s="84" t="str">
        <f>IF(LEN(Merchandising!S24)&lt;1,"",Merchandising!S24)</f>
        <v/>
      </c>
      <c r="V23" s="85" t="str">
        <f>IF(LEN(Vendor!S23)&lt;1,"",Vendor!S23)</f>
        <v/>
      </c>
      <c r="W23" s="172" t="str">
        <f t="shared" si="2"/>
        <v/>
      </c>
      <c r="X23" s="86" t="str">
        <f>IF(LEN(Merchandising!T24)&lt;1,"",Merchandising!T24)</f>
        <v/>
      </c>
      <c r="Y23" s="87" t="str">
        <f>IF(LEN(Merchandising!O24)&lt;1,"",Merchandising!O24)</f>
        <v/>
      </c>
      <c r="Z23" s="88" t="str">
        <f>IF(LEN(Merchandising!P24)&lt;1,"",Merchandising!P24)</f>
        <v/>
      </c>
      <c r="AA23" s="218" t="str">
        <f>IF(LEN(Vendor!X23)&lt;1,"",Vendor!X23)</f>
        <v/>
      </c>
      <c r="AB23" s="222" t="str">
        <f>_xlfn.SWITCH(Vendor!Z23,"Select","","No Restriction","N: None","Pallet","P: Pallet","Tie/Layer","T: Tie/Layer")</f>
        <v/>
      </c>
      <c r="AC23" s="110" t="str">
        <f>IF(LEN(Merchandising!W24)&lt;1,"",Merchandising!W24)</f>
        <v/>
      </c>
      <c r="AD23" s="89" t="str">
        <f>IF(LEN(Merchandising!X24)&lt;1,"",Merchandising!X24)</f>
        <v/>
      </c>
      <c r="AE23" s="91" t="str">
        <f>IF(LEN(Merchandising!Y24)&lt;1,"",Merchandising!Y24)</f>
        <v/>
      </c>
      <c r="AF23" s="90" t="str">
        <f>IF(LEN(Merchandising!Z24)&lt;1,"",Merchandising!Z24)</f>
        <v/>
      </c>
      <c r="AG23" s="89" t="str">
        <f>IF(LEN(Merchandising!AA24)&lt;1,"",Merchandising!AA24)</f>
        <v/>
      </c>
      <c r="AH23" s="91" t="str">
        <f>IF(LEN(Merchandising!AB24)&lt;1,"",Merchandising!AB24)</f>
        <v/>
      </c>
      <c r="AI23" s="286"/>
      <c r="AJ23" s="287"/>
    </row>
    <row r="24" spans="1:36" ht="22.5" customHeight="1" x14ac:dyDescent="0.25">
      <c r="A24" s="11"/>
      <c r="B24" s="226" t="str">
        <f t="shared" si="1"/>
        <v/>
      </c>
      <c r="C24" s="229" t="str">
        <f>IF(LEN(Merchandising!R25)&lt;1,"",Merchandising!R25)</f>
        <v/>
      </c>
      <c r="D24" s="77" t="str">
        <f>_xlfn.SWITCH(Merchandising!Q25,"Select","","New Item","","Replace - Flow","R","Replace - Stop","R","Bonus","B","")</f>
        <v/>
      </c>
      <c r="E24" s="78" t="str">
        <f>IF(LEN(Vendor!E24)&lt;1,"",Vendor!E24)</f>
        <v/>
      </c>
      <c r="F24" s="78" t="str">
        <f>IF(LEN(Vendor!F24)&lt;1,"",Vendor!F24)</f>
        <v/>
      </c>
      <c r="G24" s="79" t="str">
        <f>IF(LEN(Vendor!G24)&lt;1,"",Vendor!G24)</f>
        <v/>
      </c>
      <c r="H24" s="80" t="str">
        <f>IF(LEN(Vendor!J24)&lt;1,"",Vendor!J24)</f>
        <v/>
      </c>
      <c r="I24" s="79" t="str">
        <f>IF(LEN(Vendor!K24)&lt;1,"",Vendor!K24)</f>
        <v/>
      </c>
      <c r="J24" s="81" t="str">
        <f>IF(LEN(Merchandising!M25)&lt;1,"",Merchandising!M25)</f>
        <v/>
      </c>
      <c r="K24" s="81" t="str">
        <f>IF(LEN(Merchandising!N25)&lt;1,"",Merchandising!N25)</f>
        <v/>
      </c>
      <c r="L24" s="79" t="str">
        <f>IF(LEN(Vendor!H24)&lt;1,"",Vendor!H24)</f>
        <v/>
      </c>
      <c r="M24" s="79" t="str">
        <f>IF(LEN(Merchandising!L25)&lt;1,"",Merchandising!L25)</f>
        <v/>
      </c>
      <c r="N24" s="82" t="str">
        <f>IF(LEN(Vendor!L24)&lt;1,"",Vendor!L24)</f>
        <v/>
      </c>
      <c r="O24" s="82" t="str">
        <f>IF(LEN(Vendor!M24)&lt;1,"",Vendor!M24)</f>
        <v/>
      </c>
      <c r="P24" s="82" t="str">
        <f>IF(LEN(Vendor!N24)&lt;1,"",Vendor!N24)</f>
        <v/>
      </c>
      <c r="Q24" s="80" t="str">
        <f>IF(LEN(Vendor!O24)&lt;1,"",Vendor!O24)</f>
        <v/>
      </c>
      <c r="R24" s="79" t="str">
        <f>IF(LEN(Vendor!P24)&lt;1,"",Vendor!P24)</f>
        <v/>
      </c>
      <c r="S24" s="79" t="str">
        <f>IF(LEN(Vendor!Q24)&lt;1,"",Vendor!Q24)</f>
        <v/>
      </c>
      <c r="T24" s="83" t="str">
        <f>IF(LEN(Vendor!R24)&lt;1,"",Vendor!R24)</f>
        <v/>
      </c>
      <c r="U24" s="84" t="str">
        <f>IF(LEN(Merchandising!S25)&lt;1,"",Merchandising!S25)</f>
        <v/>
      </c>
      <c r="V24" s="85" t="str">
        <f>IF(LEN(Vendor!S24)&lt;1,"",Vendor!S24)</f>
        <v/>
      </c>
      <c r="W24" s="172" t="str">
        <f t="shared" si="2"/>
        <v/>
      </c>
      <c r="X24" s="86" t="str">
        <f>IF(LEN(Merchandising!T25)&lt;1,"",Merchandising!T25)</f>
        <v/>
      </c>
      <c r="Y24" s="87" t="str">
        <f>IF(LEN(Merchandising!O25)&lt;1,"",Merchandising!O25)</f>
        <v/>
      </c>
      <c r="Z24" s="88" t="str">
        <f>IF(LEN(Merchandising!P25)&lt;1,"",Merchandising!P25)</f>
        <v/>
      </c>
      <c r="AA24" s="218" t="str">
        <f>IF(LEN(Vendor!X24)&lt;1,"",Vendor!X24)</f>
        <v/>
      </c>
      <c r="AB24" s="222" t="str">
        <f>_xlfn.SWITCH(Vendor!Z24,"Select","","No Restriction","N: None","Pallet","P: Pallet","Tie/Layer","T: Tie/Layer")</f>
        <v/>
      </c>
      <c r="AC24" s="110" t="str">
        <f>IF(LEN(Merchandising!W25)&lt;1,"",Merchandising!W25)</f>
        <v/>
      </c>
      <c r="AD24" s="89" t="str">
        <f>IF(LEN(Merchandising!X25)&lt;1,"",Merchandising!X25)</f>
        <v/>
      </c>
      <c r="AE24" s="91" t="str">
        <f>IF(LEN(Merchandising!Y25)&lt;1,"",Merchandising!Y25)</f>
        <v/>
      </c>
      <c r="AF24" s="90" t="str">
        <f>IF(LEN(Merchandising!Z25)&lt;1,"",Merchandising!Z25)</f>
        <v/>
      </c>
      <c r="AG24" s="89" t="str">
        <f>IF(LEN(Merchandising!AA25)&lt;1,"",Merchandising!AA25)</f>
        <v/>
      </c>
      <c r="AH24" s="91" t="str">
        <f>IF(LEN(Merchandising!AB25)&lt;1,"",Merchandising!AB25)</f>
        <v/>
      </c>
      <c r="AI24" s="286"/>
      <c r="AJ24" s="287"/>
    </row>
    <row r="25" spans="1:36" ht="22.5" customHeight="1" x14ac:dyDescent="0.25">
      <c r="A25" s="11"/>
      <c r="B25" s="226" t="str">
        <f t="shared" si="1"/>
        <v/>
      </c>
      <c r="C25" s="229" t="str">
        <f>IF(LEN(Merchandising!R26)&lt;1,"",Merchandising!R26)</f>
        <v/>
      </c>
      <c r="D25" s="77" t="str">
        <f>_xlfn.SWITCH(Merchandising!Q26,"Select","","New Item","","Replace - Flow","R","Replace - Stop","R","Bonus","B","")</f>
        <v/>
      </c>
      <c r="E25" s="78" t="str">
        <f>IF(LEN(Vendor!E25)&lt;1,"",Vendor!E25)</f>
        <v/>
      </c>
      <c r="F25" s="78" t="str">
        <f>IF(LEN(Vendor!F25)&lt;1,"",Vendor!F25)</f>
        <v/>
      </c>
      <c r="G25" s="79" t="str">
        <f>IF(LEN(Vendor!G25)&lt;1,"",Vendor!G25)</f>
        <v/>
      </c>
      <c r="H25" s="80" t="str">
        <f>IF(LEN(Vendor!J25)&lt;1,"",Vendor!J25)</f>
        <v/>
      </c>
      <c r="I25" s="79" t="str">
        <f>IF(LEN(Vendor!K25)&lt;1,"",Vendor!K25)</f>
        <v/>
      </c>
      <c r="J25" s="81" t="str">
        <f>IF(LEN(Merchandising!M26)&lt;1,"",Merchandising!M26)</f>
        <v/>
      </c>
      <c r="K25" s="81" t="str">
        <f>IF(LEN(Merchandising!N26)&lt;1,"",Merchandising!N26)</f>
        <v/>
      </c>
      <c r="L25" s="79" t="str">
        <f>IF(LEN(Vendor!H25)&lt;1,"",Vendor!H25)</f>
        <v/>
      </c>
      <c r="M25" s="79" t="str">
        <f>IF(LEN(Merchandising!L26)&lt;1,"",Merchandising!L26)</f>
        <v/>
      </c>
      <c r="N25" s="82" t="str">
        <f>IF(LEN(Vendor!L25)&lt;1,"",Vendor!L25)</f>
        <v/>
      </c>
      <c r="O25" s="82" t="str">
        <f>IF(LEN(Vendor!M25)&lt;1,"",Vendor!M25)</f>
        <v/>
      </c>
      <c r="P25" s="82" t="str">
        <f>IF(LEN(Vendor!N25)&lt;1,"",Vendor!N25)</f>
        <v/>
      </c>
      <c r="Q25" s="80" t="str">
        <f>IF(LEN(Vendor!O25)&lt;1,"",Vendor!O25)</f>
        <v/>
      </c>
      <c r="R25" s="79" t="str">
        <f>IF(LEN(Vendor!P25)&lt;1,"",Vendor!P25)</f>
        <v/>
      </c>
      <c r="S25" s="79" t="str">
        <f>IF(LEN(Vendor!Q25)&lt;1,"",Vendor!Q25)</f>
        <v/>
      </c>
      <c r="T25" s="83" t="str">
        <f>IF(LEN(Vendor!R25)&lt;1,"",Vendor!R25)</f>
        <v/>
      </c>
      <c r="U25" s="84" t="str">
        <f>IF(LEN(Merchandising!S26)&lt;1,"",Merchandising!S26)</f>
        <v/>
      </c>
      <c r="V25" s="85" t="str">
        <f>IF(LEN(Vendor!S25)&lt;1,"",Vendor!S25)</f>
        <v/>
      </c>
      <c r="W25" s="172" t="str">
        <f t="shared" si="2"/>
        <v/>
      </c>
      <c r="X25" s="86" t="str">
        <f>IF(LEN(Merchandising!T26)&lt;1,"",Merchandising!T26)</f>
        <v/>
      </c>
      <c r="Y25" s="87" t="str">
        <f>IF(LEN(Merchandising!O26)&lt;1,"",Merchandising!O26)</f>
        <v/>
      </c>
      <c r="Z25" s="88" t="str">
        <f>IF(LEN(Merchandising!P26)&lt;1,"",Merchandising!P26)</f>
        <v/>
      </c>
      <c r="AA25" s="218" t="str">
        <f>IF(LEN(Vendor!X25)&lt;1,"",Vendor!X25)</f>
        <v/>
      </c>
      <c r="AB25" s="222" t="str">
        <f>_xlfn.SWITCH(Vendor!Z25,"Select","","No Restriction","N: None","Pallet","P: Pallet","Tie/Layer","T: Tie/Layer")</f>
        <v/>
      </c>
      <c r="AC25" s="110" t="str">
        <f>IF(LEN(Merchandising!W26)&lt;1,"",Merchandising!W26)</f>
        <v/>
      </c>
      <c r="AD25" s="89" t="str">
        <f>IF(LEN(Merchandising!X26)&lt;1,"",Merchandising!X26)</f>
        <v/>
      </c>
      <c r="AE25" s="91" t="str">
        <f>IF(LEN(Merchandising!Y26)&lt;1,"",Merchandising!Y26)</f>
        <v/>
      </c>
      <c r="AF25" s="90" t="str">
        <f>IF(LEN(Merchandising!Z26)&lt;1,"",Merchandising!Z26)</f>
        <v/>
      </c>
      <c r="AG25" s="89" t="str">
        <f>IF(LEN(Merchandising!AA26)&lt;1,"",Merchandising!AA26)</f>
        <v/>
      </c>
      <c r="AH25" s="91" t="str">
        <f>IF(LEN(Merchandising!AB26)&lt;1,"",Merchandising!AB26)</f>
        <v/>
      </c>
      <c r="AI25" s="286"/>
      <c r="AJ25" s="287"/>
    </row>
    <row r="26" spans="1:36" ht="22.5" customHeight="1" x14ac:dyDescent="0.25">
      <c r="A26" s="11"/>
      <c r="B26" s="226" t="str">
        <f t="shared" si="1"/>
        <v/>
      </c>
      <c r="C26" s="229" t="str">
        <f>IF(LEN(Merchandising!R27)&lt;1,"",Merchandising!R27)</f>
        <v/>
      </c>
      <c r="D26" s="77" t="str">
        <f>_xlfn.SWITCH(Merchandising!Q27,"Select","","New Item","","Replace - Flow","R","Replace - Stop","R","Bonus","B","")</f>
        <v/>
      </c>
      <c r="E26" s="78" t="str">
        <f>IF(LEN(Vendor!E26)&lt;1,"",Vendor!E26)</f>
        <v/>
      </c>
      <c r="F26" s="78" t="str">
        <f>IF(LEN(Vendor!F26)&lt;1,"",Vendor!F26)</f>
        <v/>
      </c>
      <c r="G26" s="79" t="str">
        <f>IF(LEN(Vendor!G26)&lt;1,"",Vendor!G26)</f>
        <v/>
      </c>
      <c r="H26" s="80" t="str">
        <f>IF(LEN(Vendor!J26)&lt;1,"",Vendor!J26)</f>
        <v/>
      </c>
      <c r="I26" s="79" t="str">
        <f>IF(LEN(Vendor!K26)&lt;1,"",Vendor!K26)</f>
        <v/>
      </c>
      <c r="J26" s="81" t="str">
        <f>IF(LEN(Merchandising!M27)&lt;1,"",Merchandising!M27)</f>
        <v/>
      </c>
      <c r="K26" s="81" t="str">
        <f>IF(LEN(Merchandising!N27)&lt;1,"",Merchandising!N27)</f>
        <v/>
      </c>
      <c r="L26" s="79" t="str">
        <f>IF(LEN(Vendor!H26)&lt;1,"",Vendor!H26)</f>
        <v/>
      </c>
      <c r="M26" s="79" t="str">
        <f>IF(LEN(Merchandising!L27)&lt;1,"",Merchandising!L27)</f>
        <v/>
      </c>
      <c r="N26" s="82" t="str">
        <f>IF(LEN(Vendor!L26)&lt;1,"",Vendor!L26)</f>
        <v/>
      </c>
      <c r="O26" s="82" t="str">
        <f>IF(LEN(Vendor!M26)&lt;1,"",Vendor!M26)</f>
        <v/>
      </c>
      <c r="P26" s="82" t="str">
        <f>IF(LEN(Vendor!N26)&lt;1,"",Vendor!N26)</f>
        <v/>
      </c>
      <c r="Q26" s="80" t="str">
        <f>IF(LEN(Vendor!O26)&lt;1,"",Vendor!O26)</f>
        <v/>
      </c>
      <c r="R26" s="79" t="str">
        <f>IF(LEN(Vendor!P26)&lt;1,"",Vendor!P26)</f>
        <v/>
      </c>
      <c r="S26" s="79" t="str">
        <f>IF(LEN(Vendor!Q26)&lt;1,"",Vendor!Q26)</f>
        <v/>
      </c>
      <c r="T26" s="83" t="str">
        <f>IF(LEN(Vendor!R26)&lt;1,"",Vendor!R26)</f>
        <v/>
      </c>
      <c r="U26" s="84" t="str">
        <f>IF(LEN(Merchandising!S27)&lt;1,"",Merchandising!S27)</f>
        <v/>
      </c>
      <c r="V26" s="85" t="str">
        <f>IF(LEN(Vendor!S26)&lt;1,"",Vendor!S26)</f>
        <v/>
      </c>
      <c r="W26" s="172" t="str">
        <f t="shared" si="2"/>
        <v/>
      </c>
      <c r="X26" s="86" t="str">
        <f>IF(LEN(Merchandising!T27)&lt;1,"",Merchandising!T27)</f>
        <v/>
      </c>
      <c r="Y26" s="87" t="str">
        <f>IF(LEN(Merchandising!O27)&lt;1,"",Merchandising!O27)</f>
        <v/>
      </c>
      <c r="Z26" s="88" t="str">
        <f>IF(LEN(Merchandising!P27)&lt;1,"",Merchandising!P27)</f>
        <v/>
      </c>
      <c r="AA26" s="218" t="str">
        <f>IF(LEN(Vendor!X26)&lt;1,"",Vendor!X26)</f>
        <v/>
      </c>
      <c r="AB26" s="222" t="str">
        <f>_xlfn.SWITCH(Vendor!Z26,"Select","","No Restriction","N: None","Pallet","P: Pallet","Tie/Layer","T: Tie/Layer")</f>
        <v/>
      </c>
      <c r="AC26" s="110" t="str">
        <f>IF(LEN(Merchandising!W27)&lt;1,"",Merchandising!W27)</f>
        <v/>
      </c>
      <c r="AD26" s="89" t="str">
        <f>IF(LEN(Merchandising!X27)&lt;1,"",Merchandising!X27)</f>
        <v/>
      </c>
      <c r="AE26" s="91" t="str">
        <f>IF(LEN(Merchandising!Y27)&lt;1,"",Merchandising!Y27)</f>
        <v/>
      </c>
      <c r="AF26" s="90" t="str">
        <f>IF(LEN(Merchandising!Z27)&lt;1,"",Merchandising!Z27)</f>
        <v/>
      </c>
      <c r="AG26" s="89" t="str">
        <f>IF(LEN(Merchandising!AA27)&lt;1,"",Merchandising!AA27)</f>
        <v/>
      </c>
      <c r="AH26" s="91" t="str">
        <f>IF(LEN(Merchandising!AB27)&lt;1,"",Merchandising!AB27)</f>
        <v/>
      </c>
      <c r="AI26" s="286"/>
      <c r="AJ26" s="287"/>
    </row>
    <row r="27" spans="1:36" ht="22.5" customHeight="1" x14ac:dyDescent="0.25">
      <c r="A27" s="11"/>
      <c r="B27" s="226" t="str">
        <f t="shared" si="1"/>
        <v/>
      </c>
      <c r="C27" s="229" t="str">
        <f>IF(LEN(Merchandising!R28)&lt;1,"",Merchandising!R28)</f>
        <v/>
      </c>
      <c r="D27" s="77" t="str">
        <f>_xlfn.SWITCH(Merchandising!Q28,"Select","","New Item","","Replace - Flow","R","Replace - Stop","R","Bonus","B","")</f>
        <v/>
      </c>
      <c r="E27" s="78" t="str">
        <f>IF(LEN(Vendor!E27)&lt;1,"",Vendor!E27)</f>
        <v/>
      </c>
      <c r="F27" s="78" t="str">
        <f>IF(LEN(Vendor!F27)&lt;1,"",Vendor!F27)</f>
        <v/>
      </c>
      <c r="G27" s="79" t="str">
        <f>IF(LEN(Vendor!G27)&lt;1,"",Vendor!G27)</f>
        <v/>
      </c>
      <c r="H27" s="80" t="str">
        <f>IF(LEN(Vendor!J27)&lt;1,"",Vendor!J27)</f>
        <v/>
      </c>
      <c r="I27" s="79" t="str">
        <f>IF(LEN(Vendor!K27)&lt;1,"",Vendor!K27)</f>
        <v/>
      </c>
      <c r="J27" s="81" t="str">
        <f>IF(LEN(Merchandising!M28)&lt;1,"",Merchandising!M28)</f>
        <v/>
      </c>
      <c r="K27" s="81" t="str">
        <f>IF(LEN(Merchandising!N28)&lt;1,"",Merchandising!N28)</f>
        <v/>
      </c>
      <c r="L27" s="79" t="str">
        <f>IF(LEN(Vendor!H27)&lt;1,"",Vendor!H27)</f>
        <v/>
      </c>
      <c r="M27" s="79" t="str">
        <f>IF(LEN(Merchandising!L28)&lt;1,"",Merchandising!L28)</f>
        <v/>
      </c>
      <c r="N27" s="82" t="str">
        <f>IF(LEN(Vendor!L27)&lt;1,"",Vendor!L27)</f>
        <v/>
      </c>
      <c r="O27" s="82" t="str">
        <f>IF(LEN(Vendor!M27)&lt;1,"",Vendor!M27)</f>
        <v/>
      </c>
      <c r="P27" s="82" t="str">
        <f>IF(LEN(Vendor!N27)&lt;1,"",Vendor!N27)</f>
        <v/>
      </c>
      <c r="Q27" s="80" t="str">
        <f>IF(LEN(Vendor!O27)&lt;1,"",Vendor!O27)</f>
        <v/>
      </c>
      <c r="R27" s="79" t="str">
        <f>IF(LEN(Vendor!P27)&lt;1,"",Vendor!P27)</f>
        <v/>
      </c>
      <c r="S27" s="79" t="str">
        <f>IF(LEN(Vendor!Q27)&lt;1,"",Vendor!Q27)</f>
        <v/>
      </c>
      <c r="T27" s="83" t="str">
        <f>IF(LEN(Vendor!R27)&lt;1,"",Vendor!R27)</f>
        <v/>
      </c>
      <c r="U27" s="84" t="str">
        <f>IF(LEN(Merchandising!S28)&lt;1,"",Merchandising!S28)</f>
        <v/>
      </c>
      <c r="V27" s="85" t="str">
        <f>IF(LEN(Vendor!S27)&lt;1,"",Vendor!S27)</f>
        <v/>
      </c>
      <c r="W27" s="172" t="str">
        <f t="shared" si="2"/>
        <v/>
      </c>
      <c r="X27" s="86" t="str">
        <f>IF(LEN(Merchandising!T28)&lt;1,"",Merchandising!T28)</f>
        <v/>
      </c>
      <c r="Y27" s="87" t="str">
        <f>IF(LEN(Merchandising!O28)&lt;1,"",Merchandising!O28)</f>
        <v/>
      </c>
      <c r="Z27" s="88" t="str">
        <f>IF(LEN(Merchandising!P28)&lt;1,"",Merchandising!P28)</f>
        <v/>
      </c>
      <c r="AA27" s="218" t="str">
        <f>IF(LEN(Vendor!X27)&lt;1,"",Vendor!X27)</f>
        <v/>
      </c>
      <c r="AB27" s="222" t="str">
        <f>_xlfn.SWITCH(Vendor!Z27,"Select","","No Restriction","N: None","Pallet","P: Pallet","Tie/Layer","T: Tie/Layer")</f>
        <v/>
      </c>
      <c r="AC27" s="110" t="str">
        <f>IF(LEN(Merchandising!W28)&lt;1,"",Merchandising!W28)</f>
        <v/>
      </c>
      <c r="AD27" s="89" t="str">
        <f>IF(LEN(Merchandising!X28)&lt;1,"",Merchandising!X28)</f>
        <v/>
      </c>
      <c r="AE27" s="91" t="str">
        <f>IF(LEN(Merchandising!Y28)&lt;1,"",Merchandising!Y28)</f>
        <v/>
      </c>
      <c r="AF27" s="90" t="str">
        <f>IF(LEN(Merchandising!Z28)&lt;1,"",Merchandising!Z28)</f>
        <v/>
      </c>
      <c r="AG27" s="89" t="str">
        <f>IF(LEN(Merchandising!AA28)&lt;1,"",Merchandising!AA28)</f>
        <v/>
      </c>
      <c r="AH27" s="91" t="str">
        <f>IF(LEN(Merchandising!AB28)&lt;1,"",Merchandising!AB28)</f>
        <v/>
      </c>
      <c r="AI27" s="286"/>
      <c r="AJ27" s="287"/>
    </row>
    <row r="28" spans="1:36" ht="22.5" customHeight="1" x14ac:dyDescent="0.25">
      <c r="A28" s="11"/>
      <c r="B28" s="226" t="str">
        <f t="shared" si="1"/>
        <v/>
      </c>
      <c r="C28" s="229" t="str">
        <f>IF(LEN(Merchandising!R29)&lt;1,"",Merchandising!R29)</f>
        <v/>
      </c>
      <c r="D28" s="77" t="str">
        <f>_xlfn.SWITCH(Merchandising!Q29,"Select","","New Item","","Replace - Flow","R","Replace - Stop","R","Bonus","B","")</f>
        <v/>
      </c>
      <c r="E28" s="78" t="str">
        <f>IF(LEN(Vendor!E28)&lt;1,"",Vendor!E28)</f>
        <v/>
      </c>
      <c r="F28" s="78" t="str">
        <f>IF(LEN(Vendor!F28)&lt;1,"",Vendor!F28)</f>
        <v/>
      </c>
      <c r="G28" s="79" t="str">
        <f>IF(LEN(Vendor!G28)&lt;1,"",Vendor!G28)</f>
        <v/>
      </c>
      <c r="H28" s="80" t="str">
        <f>IF(LEN(Vendor!J28)&lt;1,"",Vendor!J28)</f>
        <v/>
      </c>
      <c r="I28" s="79" t="str">
        <f>IF(LEN(Vendor!K28)&lt;1,"",Vendor!K28)</f>
        <v/>
      </c>
      <c r="J28" s="81" t="str">
        <f>IF(LEN(Merchandising!M29)&lt;1,"",Merchandising!M29)</f>
        <v/>
      </c>
      <c r="K28" s="81" t="str">
        <f>IF(LEN(Merchandising!N29)&lt;1,"",Merchandising!N29)</f>
        <v/>
      </c>
      <c r="L28" s="79" t="str">
        <f>IF(LEN(Vendor!H28)&lt;1,"",Vendor!H28)</f>
        <v/>
      </c>
      <c r="M28" s="79" t="str">
        <f>IF(LEN(Merchandising!L29)&lt;1,"",Merchandising!L29)</f>
        <v/>
      </c>
      <c r="N28" s="82" t="str">
        <f>IF(LEN(Vendor!L28)&lt;1,"",Vendor!L28)</f>
        <v/>
      </c>
      <c r="O28" s="82" t="str">
        <f>IF(LEN(Vendor!M28)&lt;1,"",Vendor!M28)</f>
        <v/>
      </c>
      <c r="P28" s="82" t="str">
        <f>IF(LEN(Vendor!N28)&lt;1,"",Vendor!N28)</f>
        <v/>
      </c>
      <c r="Q28" s="80" t="str">
        <f>IF(LEN(Vendor!O28)&lt;1,"",Vendor!O28)</f>
        <v/>
      </c>
      <c r="R28" s="79" t="str">
        <f>IF(LEN(Vendor!P28)&lt;1,"",Vendor!P28)</f>
        <v/>
      </c>
      <c r="S28" s="79" t="str">
        <f>IF(LEN(Vendor!Q28)&lt;1,"",Vendor!Q28)</f>
        <v/>
      </c>
      <c r="T28" s="83" t="str">
        <f>IF(LEN(Vendor!R28)&lt;1,"",Vendor!R28)</f>
        <v/>
      </c>
      <c r="U28" s="84" t="str">
        <f>IF(LEN(Merchandising!S29)&lt;1,"",Merchandising!S29)</f>
        <v/>
      </c>
      <c r="V28" s="85" t="str">
        <f>IF(LEN(Vendor!S28)&lt;1,"",Vendor!S28)</f>
        <v/>
      </c>
      <c r="W28" s="172" t="str">
        <f t="shared" si="2"/>
        <v/>
      </c>
      <c r="X28" s="86" t="str">
        <f>IF(LEN(Merchandising!T29)&lt;1,"",Merchandising!T29)</f>
        <v/>
      </c>
      <c r="Y28" s="87" t="str">
        <f>IF(LEN(Merchandising!O29)&lt;1,"",Merchandising!O29)</f>
        <v/>
      </c>
      <c r="Z28" s="88" t="str">
        <f>IF(LEN(Merchandising!P29)&lt;1,"",Merchandising!P29)</f>
        <v/>
      </c>
      <c r="AA28" s="218" t="str">
        <f>IF(LEN(Vendor!X28)&lt;1,"",Vendor!X28)</f>
        <v/>
      </c>
      <c r="AB28" s="222" t="str">
        <f>_xlfn.SWITCH(Vendor!Z28,"Select","","No Restriction","N: None","Pallet","P: Pallet","Tie/Layer","T: Tie/Layer")</f>
        <v/>
      </c>
      <c r="AC28" s="110" t="str">
        <f>IF(LEN(Merchandising!W29)&lt;1,"",Merchandising!W29)</f>
        <v/>
      </c>
      <c r="AD28" s="89" t="str">
        <f>IF(LEN(Merchandising!X29)&lt;1,"",Merchandising!X29)</f>
        <v/>
      </c>
      <c r="AE28" s="91" t="str">
        <f>IF(LEN(Merchandising!Y29)&lt;1,"",Merchandising!Y29)</f>
        <v/>
      </c>
      <c r="AF28" s="90" t="str">
        <f>IF(LEN(Merchandising!Z29)&lt;1,"",Merchandising!Z29)</f>
        <v/>
      </c>
      <c r="AG28" s="89" t="str">
        <f>IF(LEN(Merchandising!AA29)&lt;1,"",Merchandising!AA29)</f>
        <v/>
      </c>
      <c r="AH28" s="91" t="str">
        <f>IF(LEN(Merchandising!AB29)&lt;1,"",Merchandising!AB29)</f>
        <v/>
      </c>
      <c r="AI28" s="286"/>
      <c r="AJ28" s="287"/>
    </row>
    <row r="29" spans="1:36" ht="22.5" customHeight="1" x14ac:dyDescent="0.25">
      <c r="A29" s="11"/>
      <c r="B29" s="226" t="str">
        <f t="shared" si="1"/>
        <v/>
      </c>
      <c r="C29" s="229" t="str">
        <f>IF(LEN(Merchandising!R30)&lt;1,"",Merchandising!R30)</f>
        <v/>
      </c>
      <c r="D29" s="77" t="str">
        <f>_xlfn.SWITCH(Merchandising!Q30,"Select","","New Item","","Replace - Flow","R","Replace - Stop","R","Bonus","B","")</f>
        <v/>
      </c>
      <c r="E29" s="78" t="str">
        <f>IF(LEN(Vendor!E29)&lt;1,"",Vendor!E29)</f>
        <v/>
      </c>
      <c r="F29" s="78" t="str">
        <f>IF(LEN(Vendor!F29)&lt;1,"",Vendor!F29)</f>
        <v/>
      </c>
      <c r="G29" s="79" t="str">
        <f>IF(LEN(Vendor!G29)&lt;1,"",Vendor!G29)</f>
        <v/>
      </c>
      <c r="H29" s="80" t="str">
        <f>IF(LEN(Vendor!J29)&lt;1,"",Vendor!J29)</f>
        <v/>
      </c>
      <c r="I29" s="79" t="str">
        <f>IF(LEN(Vendor!K29)&lt;1,"",Vendor!K29)</f>
        <v/>
      </c>
      <c r="J29" s="81" t="str">
        <f>IF(LEN(Merchandising!M30)&lt;1,"",Merchandising!M30)</f>
        <v/>
      </c>
      <c r="K29" s="81" t="str">
        <f>IF(LEN(Merchandising!N30)&lt;1,"",Merchandising!N30)</f>
        <v/>
      </c>
      <c r="L29" s="79" t="str">
        <f>IF(LEN(Vendor!H29)&lt;1,"",Vendor!H29)</f>
        <v/>
      </c>
      <c r="M29" s="79" t="str">
        <f>IF(LEN(Merchandising!L30)&lt;1,"",Merchandising!L30)</f>
        <v/>
      </c>
      <c r="N29" s="82" t="str">
        <f>IF(LEN(Vendor!L29)&lt;1,"",Vendor!L29)</f>
        <v/>
      </c>
      <c r="O29" s="82" t="str">
        <f>IF(LEN(Vendor!M29)&lt;1,"",Vendor!M29)</f>
        <v/>
      </c>
      <c r="P29" s="82" t="str">
        <f>IF(LEN(Vendor!N29)&lt;1,"",Vendor!N29)</f>
        <v/>
      </c>
      <c r="Q29" s="80" t="str">
        <f>IF(LEN(Vendor!O29)&lt;1,"",Vendor!O29)</f>
        <v/>
      </c>
      <c r="R29" s="79" t="str">
        <f>IF(LEN(Vendor!P29)&lt;1,"",Vendor!P29)</f>
        <v/>
      </c>
      <c r="S29" s="79" t="str">
        <f>IF(LEN(Vendor!Q29)&lt;1,"",Vendor!Q29)</f>
        <v/>
      </c>
      <c r="T29" s="83" t="str">
        <f>IF(LEN(Vendor!R29)&lt;1,"",Vendor!R29)</f>
        <v/>
      </c>
      <c r="U29" s="84" t="str">
        <f>IF(LEN(Merchandising!S30)&lt;1,"",Merchandising!S30)</f>
        <v/>
      </c>
      <c r="V29" s="85" t="str">
        <f>IF(LEN(Vendor!S29)&lt;1,"",Vendor!S29)</f>
        <v/>
      </c>
      <c r="W29" s="172" t="str">
        <f t="shared" si="2"/>
        <v/>
      </c>
      <c r="X29" s="86" t="str">
        <f>IF(LEN(Merchandising!T30)&lt;1,"",Merchandising!T30)</f>
        <v/>
      </c>
      <c r="Y29" s="87" t="str">
        <f>IF(LEN(Merchandising!O30)&lt;1,"",Merchandising!O30)</f>
        <v/>
      </c>
      <c r="Z29" s="88" t="str">
        <f>IF(LEN(Merchandising!P30)&lt;1,"",Merchandising!P30)</f>
        <v/>
      </c>
      <c r="AA29" s="218" t="str">
        <f>IF(LEN(Vendor!X29)&lt;1,"",Vendor!X29)</f>
        <v/>
      </c>
      <c r="AB29" s="222" t="str">
        <f>_xlfn.SWITCH(Vendor!Z29,"Select","","No Restriction","N: None","Pallet","P: Pallet","Tie/Layer","T: Tie/Layer")</f>
        <v/>
      </c>
      <c r="AC29" s="110" t="str">
        <f>IF(LEN(Merchandising!W30)&lt;1,"",Merchandising!W30)</f>
        <v/>
      </c>
      <c r="AD29" s="89" t="str">
        <f>IF(LEN(Merchandising!X30)&lt;1,"",Merchandising!X30)</f>
        <v/>
      </c>
      <c r="AE29" s="91" t="str">
        <f>IF(LEN(Merchandising!Y30)&lt;1,"",Merchandising!Y30)</f>
        <v/>
      </c>
      <c r="AF29" s="90" t="str">
        <f>IF(LEN(Merchandising!Z30)&lt;1,"",Merchandising!Z30)</f>
        <v/>
      </c>
      <c r="AG29" s="89" t="str">
        <f>IF(LEN(Merchandising!AA30)&lt;1,"",Merchandising!AA30)</f>
        <v/>
      </c>
      <c r="AH29" s="91" t="str">
        <f>IF(LEN(Merchandising!AB30)&lt;1,"",Merchandising!AB30)</f>
        <v/>
      </c>
      <c r="AI29" s="286"/>
      <c r="AJ29" s="287"/>
    </row>
    <row r="30" spans="1:36" ht="22.5" customHeight="1" x14ac:dyDescent="0.25">
      <c r="A30" s="11"/>
      <c r="B30" s="226" t="str">
        <f t="shared" si="1"/>
        <v/>
      </c>
      <c r="C30" s="229" t="str">
        <f>IF(LEN(Merchandising!R31)&lt;1,"",Merchandising!R31)</f>
        <v/>
      </c>
      <c r="D30" s="77" t="str">
        <f>_xlfn.SWITCH(Merchandising!Q31,"Select","","New Item","","Replace - Flow","R","Replace - Stop","R","Bonus","B","")</f>
        <v/>
      </c>
      <c r="E30" s="78" t="str">
        <f>IF(LEN(Vendor!E30)&lt;1,"",Vendor!E30)</f>
        <v/>
      </c>
      <c r="F30" s="78" t="str">
        <f>IF(LEN(Vendor!F30)&lt;1,"",Vendor!F30)</f>
        <v/>
      </c>
      <c r="G30" s="79" t="str">
        <f>IF(LEN(Vendor!G30)&lt;1,"",Vendor!G30)</f>
        <v/>
      </c>
      <c r="H30" s="80" t="str">
        <f>IF(LEN(Vendor!J30)&lt;1,"",Vendor!J30)</f>
        <v/>
      </c>
      <c r="I30" s="79" t="str">
        <f>IF(LEN(Vendor!K30)&lt;1,"",Vendor!K30)</f>
        <v/>
      </c>
      <c r="J30" s="81" t="str">
        <f>IF(LEN(Merchandising!M31)&lt;1,"",Merchandising!M31)</f>
        <v/>
      </c>
      <c r="K30" s="81" t="str">
        <f>IF(LEN(Merchandising!N31)&lt;1,"",Merchandising!N31)</f>
        <v/>
      </c>
      <c r="L30" s="79" t="str">
        <f>IF(LEN(Vendor!H30)&lt;1,"",Vendor!H30)</f>
        <v/>
      </c>
      <c r="M30" s="79" t="str">
        <f>IF(LEN(Merchandising!L31)&lt;1,"",Merchandising!L31)</f>
        <v/>
      </c>
      <c r="N30" s="82" t="str">
        <f>IF(LEN(Vendor!L30)&lt;1,"",Vendor!L30)</f>
        <v/>
      </c>
      <c r="O30" s="82" t="str">
        <f>IF(LEN(Vendor!M30)&lt;1,"",Vendor!M30)</f>
        <v/>
      </c>
      <c r="P30" s="82" t="str">
        <f>IF(LEN(Vendor!N30)&lt;1,"",Vendor!N30)</f>
        <v/>
      </c>
      <c r="Q30" s="80" t="str">
        <f>IF(LEN(Vendor!O30)&lt;1,"",Vendor!O30)</f>
        <v/>
      </c>
      <c r="R30" s="79" t="str">
        <f>IF(LEN(Vendor!P30)&lt;1,"",Vendor!P30)</f>
        <v/>
      </c>
      <c r="S30" s="79" t="str">
        <f>IF(LEN(Vendor!Q30)&lt;1,"",Vendor!Q30)</f>
        <v/>
      </c>
      <c r="T30" s="83" t="str">
        <f>IF(LEN(Vendor!R30)&lt;1,"",Vendor!R30)</f>
        <v/>
      </c>
      <c r="U30" s="84" t="str">
        <f>IF(LEN(Merchandising!S31)&lt;1,"",Merchandising!S31)</f>
        <v/>
      </c>
      <c r="V30" s="85" t="str">
        <f>IF(LEN(Vendor!S30)&lt;1,"",Vendor!S30)</f>
        <v/>
      </c>
      <c r="W30" s="172" t="str">
        <f t="shared" si="2"/>
        <v/>
      </c>
      <c r="X30" s="86" t="str">
        <f>IF(LEN(Merchandising!T31)&lt;1,"",Merchandising!T31)</f>
        <v/>
      </c>
      <c r="Y30" s="87" t="str">
        <f>IF(LEN(Merchandising!O31)&lt;1,"",Merchandising!O31)</f>
        <v/>
      </c>
      <c r="Z30" s="88" t="str">
        <f>IF(LEN(Merchandising!P31)&lt;1,"",Merchandising!P31)</f>
        <v/>
      </c>
      <c r="AA30" s="218" t="str">
        <f>IF(LEN(Vendor!X30)&lt;1,"",Vendor!X30)</f>
        <v/>
      </c>
      <c r="AB30" s="222" t="str">
        <f>_xlfn.SWITCH(Vendor!Z30,"Select","","No Restriction","N: None","Pallet","P: Pallet","Tie/Layer","T: Tie/Layer")</f>
        <v/>
      </c>
      <c r="AC30" s="110" t="str">
        <f>IF(LEN(Merchandising!W31)&lt;1,"",Merchandising!W31)</f>
        <v/>
      </c>
      <c r="AD30" s="89" t="str">
        <f>IF(LEN(Merchandising!X31)&lt;1,"",Merchandising!X31)</f>
        <v/>
      </c>
      <c r="AE30" s="91" t="str">
        <f>IF(LEN(Merchandising!Y31)&lt;1,"",Merchandising!Y31)</f>
        <v/>
      </c>
      <c r="AF30" s="90" t="str">
        <f>IF(LEN(Merchandising!Z31)&lt;1,"",Merchandising!Z31)</f>
        <v/>
      </c>
      <c r="AG30" s="89" t="str">
        <f>IF(LEN(Merchandising!AA31)&lt;1,"",Merchandising!AA31)</f>
        <v/>
      </c>
      <c r="AH30" s="91" t="str">
        <f>IF(LEN(Merchandising!AB31)&lt;1,"",Merchandising!AB31)</f>
        <v/>
      </c>
      <c r="AI30" s="286"/>
      <c r="AJ30" s="287"/>
    </row>
    <row r="31" spans="1:36" ht="22.5" customHeight="1" x14ac:dyDescent="0.25">
      <c r="A31" s="11"/>
      <c r="B31" s="226" t="str">
        <f t="shared" si="1"/>
        <v/>
      </c>
      <c r="C31" s="229" t="str">
        <f>IF(LEN(Merchandising!R32)&lt;1,"",Merchandising!R32)</f>
        <v/>
      </c>
      <c r="D31" s="77" t="str">
        <f>_xlfn.SWITCH(Merchandising!Q32,"Select","","New Item","","Replace - Flow","R","Replace - Stop","R","Bonus","B","")</f>
        <v/>
      </c>
      <c r="E31" s="78" t="str">
        <f>IF(LEN(Vendor!E31)&lt;1,"",Vendor!E31)</f>
        <v/>
      </c>
      <c r="F31" s="78" t="str">
        <f>IF(LEN(Vendor!F31)&lt;1,"",Vendor!F31)</f>
        <v/>
      </c>
      <c r="G31" s="79" t="str">
        <f>IF(LEN(Vendor!G31)&lt;1,"",Vendor!G31)</f>
        <v/>
      </c>
      <c r="H31" s="80" t="str">
        <f>IF(LEN(Vendor!J31)&lt;1,"",Vendor!J31)</f>
        <v/>
      </c>
      <c r="I31" s="79" t="str">
        <f>IF(LEN(Vendor!K31)&lt;1,"",Vendor!K31)</f>
        <v/>
      </c>
      <c r="J31" s="81" t="str">
        <f>IF(LEN(Merchandising!M32)&lt;1,"",Merchandising!M32)</f>
        <v/>
      </c>
      <c r="K31" s="81" t="str">
        <f>IF(LEN(Merchandising!N32)&lt;1,"",Merchandising!N32)</f>
        <v/>
      </c>
      <c r="L31" s="79" t="str">
        <f>IF(LEN(Vendor!H31)&lt;1,"",Vendor!H31)</f>
        <v/>
      </c>
      <c r="M31" s="79" t="str">
        <f>IF(LEN(Merchandising!L32)&lt;1,"",Merchandising!L32)</f>
        <v/>
      </c>
      <c r="N31" s="82" t="str">
        <f>IF(LEN(Vendor!L31)&lt;1,"",Vendor!L31)</f>
        <v/>
      </c>
      <c r="O31" s="82" t="str">
        <f>IF(LEN(Vendor!M31)&lt;1,"",Vendor!M31)</f>
        <v/>
      </c>
      <c r="P31" s="82" t="str">
        <f>IF(LEN(Vendor!N31)&lt;1,"",Vendor!N31)</f>
        <v/>
      </c>
      <c r="Q31" s="80" t="str">
        <f>IF(LEN(Vendor!O31)&lt;1,"",Vendor!O31)</f>
        <v/>
      </c>
      <c r="R31" s="79" t="str">
        <f>IF(LEN(Vendor!P31)&lt;1,"",Vendor!P31)</f>
        <v/>
      </c>
      <c r="S31" s="79" t="str">
        <f>IF(LEN(Vendor!Q31)&lt;1,"",Vendor!Q31)</f>
        <v/>
      </c>
      <c r="T31" s="83" t="str">
        <f>IF(LEN(Vendor!R31)&lt;1,"",Vendor!R31)</f>
        <v/>
      </c>
      <c r="U31" s="84" t="str">
        <f>IF(LEN(Merchandising!S32)&lt;1,"",Merchandising!S32)</f>
        <v/>
      </c>
      <c r="V31" s="85" t="str">
        <f>IF(LEN(Vendor!S31)&lt;1,"",Vendor!S31)</f>
        <v/>
      </c>
      <c r="W31" s="172" t="str">
        <f t="shared" si="2"/>
        <v/>
      </c>
      <c r="X31" s="86" t="str">
        <f>IF(LEN(Merchandising!T32)&lt;1,"",Merchandising!T32)</f>
        <v/>
      </c>
      <c r="Y31" s="87" t="str">
        <f>IF(LEN(Merchandising!O32)&lt;1,"",Merchandising!O32)</f>
        <v/>
      </c>
      <c r="Z31" s="88" t="str">
        <f>IF(LEN(Merchandising!P32)&lt;1,"",Merchandising!P32)</f>
        <v/>
      </c>
      <c r="AA31" s="218" t="str">
        <f>IF(LEN(Vendor!X31)&lt;1,"",Vendor!X31)</f>
        <v/>
      </c>
      <c r="AB31" s="222" t="str">
        <f>_xlfn.SWITCH(Vendor!Z31,"Select","","No Restriction","N: None","Pallet","P: Pallet","Tie/Layer","T: Tie/Layer")</f>
        <v/>
      </c>
      <c r="AC31" s="110" t="str">
        <f>IF(LEN(Merchandising!W32)&lt;1,"",Merchandising!W32)</f>
        <v/>
      </c>
      <c r="AD31" s="89" t="str">
        <f>IF(LEN(Merchandising!X32)&lt;1,"",Merchandising!X32)</f>
        <v/>
      </c>
      <c r="AE31" s="91" t="str">
        <f>IF(LEN(Merchandising!Y32)&lt;1,"",Merchandising!Y32)</f>
        <v/>
      </c>
      <c r="AF31" s="90" t="str">
        <f>IF(LEN(Merchandising!Z32)&lt;1,"",Merchandising!Z32)</f>
        <v/>
      </c>
      <c r="AG31" s="89" t="str">
        <f>IF(LEN(Merchandising!AA32)&lt;1,"",Merchandising!AA32)</f>
        <v/>
      </c>
      <c r="AH31" s="91" t="str">
        <f>IF(LEN(Merchandising!AB32)&lt;1,"",Merchandising!AB32)</f>
        <v/>
      </c>
      <c r="AI31" s="286"/>
      <c r="AJ31" s="287"/>
    </row>
    <row r="32" spans="1:36" ht="22.5" customHeight="1" x14ac:dyDescent="0.25">
      <c r="A32" s="11"/>
      <c r="B32" s="226" t="str">
        <f t="shared" si="1"/>
        <v/>
      </c>
      <c r="C32" s="229" t="str">
        <f>IF(LEN(Merchandising!R33)&lt;1,"",Merchandising!R33)</f>
        <v/>
      </c>
      <c r="D32" s="77" t="str">
        <f>_xlfn.SWITCH(Merchandising!Q33,"Select","","New Item","","Replace - Flow","R","Replace - Stop","R","Bonus","B","")</f>
        <v/>
      </c>
      <c r="E32" s="78" t="str">
        <f>IF(LEN(Vendor!E32)&lt;1,"",Vendor!E32)</f>
        <v/>
      </c>
      <c r="F32" s="78" t="str">
        <f>IF(LEN(Vendor!F32)&lt;1,"",Vendor!F32)</f>
        <v/>
      </c>
      <c r="G32" s="79" t="str">
        <f>IF(LEN(Vendor!G32)&lt;1,"",Vendor!G32)</f>
        <v/>
      </c>
      <c r="H32" s="80" t="str">
        <f>IF(LEN(Vendor!J32)&lt;1,"",Vendor!J32)</f>
        <v/>
      </c>
      <c r="I32" s="79" t="str">
        <f>IF(LEN(Vendor!K32)&lt;1,"",Vendor!K32)</f>
        <v/>
      </c>
      <c r="J32" s="81" t="str">
        <f>IF(LEN(Merchandising!M33)&lt;1,"",Merchandising!M33)</f>
        <v/>
      </c>
      <c r="K32" s="81" t="str">
        <f>IF(LEN(Merchandising!N33)&lt;1,"",Merchandising!N33)</f>
        <v/>
      </c>
      <c r="L32" s="79" t="str">
        <f>IF(LEN(Vendor!H32)&lt;1,"",Vendor!H32)</f>
        <v/>
      </c>
      <c r="M32" s="79" t="str">
        <f>IF(LEN(Merchandising!L33)&lt;1,"",Merchandising!L33)</f>
        <v/>
      </c>
      <c r="N32" s="82" t="str">
        <f>IF(LEN(Vendor!L32)&lt;1,"",Vendor!L32)</f>
        <v/>
      </c>
      <c r="O32" s="82" t="str">
        <f>IF(LEN(Vendor!M32)&lt;1,"",Vendor!M32)</f>
        <v/>
      </c>
      <c r="P32" s="82" t="str">
        <f>IF(LEN(Vendor!N32)&lt;1,"",Vendor!N32)</f>
        <v/>
      </c>
      <c r="Q32" s="80" t="str">
        <f>IF(LEN(Vendor!O32)&lt;1,"",Vendor!O32)</f>
        <v/>
      </c>
      <c r="R32" s="79" t="str">
        <f>IF(LEN(Vendor!P32)&lt;1,"",Vendor!P32)</f>
        <v/>
      </c>
      <c r="S32" s="79" t="str">
        <f>IF(LEN(Vendor!Q32)&lt;1,"",Vendor!Q32)</f>
        <v/>
      </c>
      <c r="T32" s="83" t="str">
        <f>IF(LEN(Vendor!R32)&lt;1,"",Vendor!R32)</f>
        <v/>
      </c>
      <c r="U32" s="84" t="str">
        <f>IF(LEN(Merchandising!S33)&lt;1,"",Merchandising!S33)</f>
        <v/>
      </c>
      <c r="V32" s="85" t="str">
        <f>IF(LEN(Vendor!S32)&lt;1,"",Vendor!S32)</f>
        <v/>
      </c>
      <c r="W32" s="172" t="str">
        <f t="shared" si="2"/>
        <v/>
      </c>
      <c r="X32" s="86" t="str">
        <f>IF(LEN(Merchandising!T33)&lt;1,"",Merchandising!T33)</f>
        <v/>
      </c>
      <c r="Y32" s="87" t="str">
        <f>IF(LEN(Merchandising!O33)&lt;1,"",Merchandising!O33)</f>
        <v/>
      </c>
      <c r="Z32" s="88" t="str">
        <f>IF(LEN(Merchandising!P33)&lt;1,"",Merchandising!P33)</f>
        <v/>
      </c>
      <c r="AA32" s="218" t="str">
        <f>IF(LEN(Vendor!X32)&lt;1,"",Vendor!X32)</f>
        <v/>
      </c>
      <c r="AB32" s="222" t="str">
        <f>_xlfn.SWITCH(Vendor!Z32,"Select","","No Restriction","N: None","Pallet","P: Pallet","Tie/Layer","T: Tie/Layer")</f>
        <v/>
      </c>
      <c r="AC32" s="110" t="str">
        <f>IF(LEN(Merchandising!W33)&lt;1,"",Merchandising!W33)</f>
        <v/>
      </c>
      <c r="AD32" s="89" t="str">
        <f>IF(LEN(Merchandising!X33)&lt;1,"",Merchandising!X33)</f>
        <v/>
      </c>
      <c r="AE32" s="91" t="str">
        <f>IF(LEN(Merchandising!Y33)&lt;1,"",Merchandising!Y33)</f>
        <v/>
      </c>
      <c r="AF32" s="90" t="str">
        <f>IF(LEN(Merchandising!Z33)&lt;1,"",Merchandising!Z33)</f>
        <v/>
      </c>
      <c r="AG32" s="89" t="str">
        <f>IF(LEN(Merchandising!AA33)&lt;1,"",Merchandising!AA33)</f>
        <v/>
      </c>
      <c r="AH32" s="91" t="str">
        <f>IF(LEN(Merchandising!AB33)&lt;1,"",Merchandising!AB33)</f>
        <v/>
      </c>
      <c r="AI32" s="286"/>
      <c r="AJ32" s="287"/>
    </row>
    <row r="33" spans="1:36" ht="22.5" customHeight="1" x14ac:dyDescent="0.25">
      <c r="A33" s="11"/>
      <c r="B33" s="226" t="str">
        <f t="shared" si="1"/>
        <v/>
      </c>
      <c r="C33" s="229" t="str">
        <f>IF(LEN(Merchandising!R34)&lt;1,"",Merchandising!R34)</f>
        <v/>
      </c>
      <c r="D33" s="77" t="str">
        <f>_xlfn.SWITCH(Merchandising!Q34,"Select","","New Item","","Replace - Flow","R","Replace - Stop","R","Bonus","B","")</f>
        <v/>
      </c>
      <c r="E33" s="78" t="str">
        <f>IF(LEN(Vendor!E33)&lt;1,"",Vendor!E33)</f>
        <v/>
      </c>
      <c r="F33" s="78" t="str">
        <f>IF(LEN(Vendor!F33)&lt;1,"",Vendor!F33)</f>
        <v/>
      </c>
      <c r="G33" s="79" t="str">
        <f>IF(LEN(Vendor!G33)&lt;1,"",Vendor!G33)</f>
        <v/>
      </c>
      <c r="H33" s="80" t="str">
        <f>IF(LEN(Vendor!J33)&lt;1,"",Vendor!J33)</f>
        <v/>
      </c>
      <c r="I33" s="79" t="str">
        <f>IF(LEN(Vendor!K33)&lt;1,"",Vendor!K33)</f>
        <v/>
      </c>
      <c r="J33" s="81" t="str">
        <f>IF(LEN(Merchandising!M34)&lt;1,"",Merchandising!M34)</f>
        <v/>
      </c>
      <c r="K33" s="81" t="str">
        <f>IF(LEN(Merchandising!N34)&lt;1,"",Merchandising!N34)</f>
        <v/>
      </c>
      <c r="L33" s="79" t="str">
        <f>IF(LEN(Vendor!H33)&lt;1,"",Vendor!H33)</f>
        <v/>
      </c>
      <c r="M33" s="79" t="str">
        <f>IF(LEN(Merchandising!L34)&lt;1,"",Merchandising!L34)</f>
        <v/>
      </c>
      <c r="N33" s="82" t="str">
        <f>IF(LEN(Vendor!L33)&lt;1,"",Vendor!L33)</f>
        <v/>
      </c>
      <c r="O33" s="82" t="str">
        <f>IF(LEN(Vendor!M33)&lt;1,"",Vendor!M33)</f>
        <v/>
      </c>
      <c r="P33" s="82" t="str">
        <f>IF(LEN(Vendor!N33)&lt;1,"",Vendor!N33)</f>
        <v/>
      </c>
      <c r="Q33" s="80" t="str">
        <f>IF(LEN(Vendor!O33)&lt;1,"",Vendor!O33)</f>
        <v/>
      </c>
      <c r="R33" s="79" t="str">
        <f>IF(LEN(Vendor!P33)&lt;1,"",Vendor!P33)</f>
        <v/>
      </c>
      <c r="S33" s="79" t="str">
        <f>IF(LEN(Vendor!Q33)&lt;1,"",Vendor!Q33)</f>
        <v/>
      </c>
      <c r="T33" s="83" t="str">
        <f>IF(LEN(Vendor!R33)&lt;1,"",Vendor!R33)</f>
        <v/>
      </c>
      <c r="U33" s="84" t="str">
        <f>IF(LEN(Merchandising!S34)&lt;1,"",Merchandising!S34)</f>
        <v/>
      </c>
      <c r="V33" s="85" t="str">
        <f>IF(LEN(Vendor!S33)&lt;1,"",Vendor!S33)</f>
        <v/>
      </c>
      <c r="W33" s="172" t="str">
        <f t="shared" si="2"/>
        <v/>
      </c>
      <c r="X33" s="86" t="str">
        <f>IF(LEN(Merchandising!T34)&lt;1,"",Merchandising!T34)</f>
        <v/>
      </c>
      <c r="Y33" s="87" t="str">
        <f>IF(LEN(Merchandising!O34)&lt;1,"",Merchandising!O34)</f>
        <v/>
      </c>
      <c r="Z33" s="88" t="str">
        <f>IF(LEN(Merchandising!P34)&lt;1,"",Merchandising!P34)</f>
        <v/>
      </c>
      <c r="AA33" s="218" t="str">
        <f>IF(LEN(Vendor!X33)&lt;1,"",Vendor!X33)</f>
        <v/>
      </c>
      <c r="AB33" s="222" t="str">
        <f>_xlfn.SWITCH(Vendor!Z33,"Select","","No Restriction","N: None","Pallet","P: Pallet","Tie/Layer","T: Tie/Layer")</f>
        <v/>
      </c>
      <c r="AC33" s="110" t="str">
        <f>IF(LEN(Merchandising!W34)&lt;1,"",Merchandising!W34)</f>
        <v/>
      </c>
      <c r="AD33" s="89" t="str">
        <f>IF(LEN(Merchandising!X34)&lt;1,"",Merchandising!X34)</f>
        <v/>
      </c>
      <c r="AE33" s="91" t="str">
        <f>IF(LEN(Merchandising!Y34)&lt;1,"",Merchandising!Y34)</f>
        <v/>
      </c>
      <c r="AF33" s="90" t="str">
        <f>IF(LEN(Merchandising!Z34)&lt;1,"",Merchandising!Z34)</f>
        <v/>
      </c>
      <c r="AG33" s="89" t="str">
        <f>IF(LEN(Merchandising!AA34)&lt;1,"",Merchandising!AA34)</f>
        <v/>
      </c>
      <c r="AH33" s="91" t="str">
        <f>IF(LEN(Merchandising!AB34)&lt;1,"",Merchandising!AB34)</f>
        <v/>
      </c>
      <c r="AI33" s="286"/>
      <c r="AJ33" s="287"/>
    </row>
    <row r="34" spans="1:36" ht="22.5" customHeight="1" x14ac:dyDescent="0.25">
      <c r="A34" s="11"/>
      <c r="B34" s="226" t="str">
        <f t="shared" si="1"/>
        <v/>
      </c>
      <c r="C34" s="229" t="str">
        <f>IF(LEN(Merchandising!R35)&lt;1,"",Merchandising!R35)</f>
        <v/>
      </c>
      <c r="D34" s="77" t="str">
        <f>_xlfn.SWITCH(Merchandising!Q35,"Select","","New Item","","Replace - Flow","R","Replace - Stop","R","Bonus","B","")</f>
        <v/>
      </c>
      <c r="E34" s="78" t="str">
        <f>IF(LEN(Vendor!E34)&lt;1,"",Vendor!E34)</f>
        <v/>
      </c>
      <c r="F34" s="78" t="str">
        <f>IF(LEN(Vendor!F34)&lt;1,"",Vendor!F34)</f>
        <v/>
      </c>
      <c r="G34" s="79" t="str">
        <f>IF(LEN(Vendor!G34)&lt;1,"",Vendor!G34)</f>
        <v/>
      </c>
      <c r="H34" s="80" t="str">
        <f>IF(LEN(Vendor!J34)&lt;1,"",Vendor!J34)</f>
        <v/>
      </c>
      <c r="I34" s="79" t="str">
        <f>IF(LEN(Vendor!K34)&lt;1,"",Vendor!K34)</f>
        <v/>
      </c>
      <c r="J34" s="81" t="str">
        <f>IF(LEN(Merchandising!M35)&lt;1,"",Merchandising!M35)</f>
        <v/>
      </c>
      <c r="K34" s="81" t="str">
        <f>IF(LEN(Merchandising!N35)&lt;1,"",Merchandising!N35)</f>
        <v/>
      </c>
      <c r="L34" s="79" t="str">
        <f>IF(LEN(Vendor!H34)&lt;1,"",Vendor!H34)</f>
        <v/>
      </c>
      <c r="M34" s="79" t="str">
        <f>IF(LEN(Merchandising!L35)&lt;1,"",Merchandising!L35)</f>
        <v/>
      </c>
      <c r="N34" s="82" t="str">
        <f>IF(LEN(Vendor!L34)&lt;1,"",Vendor!L34)</f>
        <v/>
      </c>
      <c r="O34" s="82" t="str">
        <f>IF(LEN(Vendor!M34)&lt;1,"",Vendor!M34)</f>
        <v/>
      </c>
      <c r="P34" s="82" t="str">
        <f>IF(LEN(Vendor!N34)&lt;1,"",Vendor!N34)</f>
        <v/>
      </c>
      <c r="Q34" s="80" t="str">
        <f>IF(LEN(Vendor!O34)&lt;1,"",Vendor!O34)</f>
        <v/>
      </c>
      <c r="R34" s="79" t="str">
        <f>IF(LEN(Vendor!P34)&lt;1,"",Vendor!P34)</f>
        <v/>
      </c>
      <c r="S34" s="79" t="str">
        <f>IF(LEN(Vendor!Q34)&lt;1,"",Vendor!Q34)</f>
        <v/>
      </c>
      <c r="T34" s="83" t="str">
        <f>IF(LEN(Vendor!R34)&lt;1,"",Vendor!R34)</f>
        <v/>
      </c>
      <c r="U34" s="84" t="str">
        <f>IF(LEN(Merchandising!S35)&lt;1,"",Merchandising!S35)</f>
        <v/>
      </c>
      <c r="V34" s="85" t="str">
        <f>IF(LEN(Vendor!S34)&lt;1,"",Vendor!S34)</f>
        <v/>
      </c>
      <c r="W34" s="172" t="str">
        <f t="shared" si="2"/>
        <v/>
      </c>
      <c r="X34" s="86" t="str">
        <f>IF(LEN(Merchandising!T35)&lt;1,"",Merchandising!T35)</f>
        <v/>
      </c>
      <c r="Y34" s="87" t="str">
        <f>IF(LEN(Merchandising!O35)&lt;1,"",Merchandising!O35)</f>
        <v/>
      </c>
      <c r="Z34" s="88" t="str">
        <f>IF(LEN(Merchandising!P35)&lt;1,"",Merchandising!P35)</f>
        <v/>
      </c>
      <c r="AA34" s="218" t="str">
        <f>IF(LEN(Vendor!X34)&lt;1,"",Vendor!X34)</f>
        <v/>
      </c>
      <c r="AB34" s="222" t="str">
        <f>_xlfn.SWITCH(Vendor!Z34,"Select","","No Restriction","N: None","Pallet","P: Pallet","Tie/Layer","T: Tie/Layer")</f>
        <v/>
      </c>
      <c r="AC34" s="110" t="str">
        <f>IF(LEN(Merchandising!W35)&lt;1,"",Merchandising!W35)</f>
        <v/>
      </c>
      <c r="AD34" s="89" t="str">
        <f>IF(LEN(Merchandising!X35)&lt;1,"",Merchandising!X35)</f>
        <v/>
      </c>
      <c r="AE34" s="91" t="str">
        <f>IF(LEN(Merchandising!Y35)&lt;1,"",Merchandising!Y35)</f>
        <v/>
      </c>
      <c r="AF34" s="90" t="str">
        <f>IF(LEN(Merchandising!Z35)&lt;1,"",Merchandising!Z35)</f>
        <v/>
      </c>
      <c r="AG34" s="89" t="str">
        <f>IF(LEN(Merchandising!AA35)&lt;1,"",Merchandising!AA35)</f>
        <v/>
      </c>
      <c r="AH34" s="91" t="str">
        <f>IF(LEN(Merchandising!AB35)&lt;1,"",Merchandising!AB35)</f>
        <v/>
      </c>
      <c r="AI34" s="286"/>
      <c r="AJ34" s="287"/>
    </row>
    <row r="35" spans="1:36" ht="22.5" customHeight="1" x14ac:dyDescent="0.25">
      <c r="A35" s="11"/>
      <c r="B35" s="226" t="str">
        <f t="shared" si="1"/>
        <v/>
      </c>
      <c r="C35" s="229" t="str">
        <f>IF(LEN(Merchandising!R36)&lt;1,"",Merchandising!R36)</f>
        <v/>
      </c>
      <c r="D35" s="77" t="str">
        <f>_xlfn.SWITCH(Merchandising!Q36,"Select","","New Item","","Replace - Flow","R","Replace - Stop","R","Bonus","B","")</f>
        <v/>
      </c>
      <c r="E35" s="78" t="str">
        <f>IF(LEN(Vendor!E35)&lt;1,"",Vendor!E35)</f>
        <v/>
      </c>
      <c r="F35" s="78" t="str">
        <f>IF(LEN(Vendor!F35)&lt;1,"",Vendor!F35)</f>
        <v/>
      </c>
      <c r="G35" s="79" t="str">
        <f>IF(LEN(Vendor!G35)&lt;1,"",Vendor!G35)</f>
        <v/>
      </c>
      <c r="H35" s="80" t="str">
        <f>IF(LEN(Vendor!J35)&lt;1,"",Vendor!J35)</f>
        <v/>
      </c>
      <c r="I35" s="79" t="str">
        <f>IF(LEN(Vendor!K35)&lt;1,"",Vendor!K35)</f>
        <v/>
      </c>
      <c r="J35" s="81" t="str">
        <f>IF(LEN(Merchandising!M36)&lt;1,"",Merchandising!M36)</f>
        <v/>
      </c>
      <c r="K35" s="81" t="str">
        <f>IF(LEN(Merchandising!N36)&lt;1,"",Merchandising!N36)</f>
        <v/>
      </c>
      <c r="L35" s="79" t="str">
        <f>IF(LEN(Vendor!H35)&lt;1,"",Vendor!H35)</f>
        <v/>
      </c>
      <c r="M35" s="79" t="str">
        <f>IF(LEN(Merchandising!L36)&lt;1,"",Merchandising!L36)</f>
        <v/>
      </c>
      <c r="N35" s="82" t="str">
        <f>IF(LEN(Vendor!L35)&lt;1,"",Vendor!L35)</f>
        <v/>
      </c>
      <c r="O35" s="82" t="str">
        <f>IF(LEN(Vendor!M35)&lt;1,"",Vendor!M35)</f>
        <v/>
      </c>
      <c r="P35" s="82" t="str">
        <f>IF(LEN(Vendor!N35)&lt;1,"",Vendor!N35)</f>
        <v/>
      </c>
      <c r="Q35" s="80" t="str">
        <f>IF(LEN(Vendor!O35)&lt;1,"",Vendor!O35)</f>
        <v/>
      </c>
      <c r="R35" s="79" t="str">
        <f>IF(LEN(Vendor!P35)&lt;1,"",Vendor!P35)</f>
        <v/>
      </c>
      <c r="S35" s="79" t="str">
        <f>IF(LEN(Vendor!Q35)&lt;1,"",Vendor!Q35)</f>
        <v/>
      </c>
      <c r="T35" s="83" t="str">
        <f>IF(LEN(Vendor!R35)&lt;1,"",Vendor!R35)</f>
        <v/>
      </c>
      <c r="U35" s="84" t="str">
        <f>IF(LEN(Merchandising!S36)&lt;1,"",Merchandising!S36)</f>
        <v/>
      </c>
      <c r="V35" s="85" t="str">
        <f>IF(LEN(Vendor!S35)&lt;1,"",Vendor!S35)</f>
        <v/>
      </c>
      <c r="W35" s="172" t="str">
        <f t="shared" si="2"/>
        <v/>
      </c>
      <c r="X35" s="86" t="str">
        <f>IF(LEN(Merchandising!T36)&lt;1,"",Merchandising!T36)</f>
        <v/>
      </c>
      <c r="Y35" s="87" t="str">
        <f>IF(LEN(Merchandising!O36)&lt;1,"",Merchandising!O36)</f>
        <v/>
      </c>
      <c r="Z35" s="88" t="str">
        <f>IF(LEN(Merchandising!P36)&lt;1,"",Merchandising!P36)</f>
        <v/>
      </c>
      <c r="AA35" s="218" t="str">
        <f>IF(LEN(Vendor!X35)&lt;1,"",Vendor!X35)</f>
        <v/>
      </c>
      <c r="AB35" s="222" t="str">
        <f>_xlfn.SWITCH(Vendor!Z35,"Select","","No Restriction","N: None","Pallet","P: Pallet","Tie/Layer","T: Tie/Layer")</f>
        <v/>
      </c>
      <c r="AC35" s="110" t="str">
        <f>IF(LEN(Merchandising!W36)&lt;1,"",Merchandising!W36)</f>
        <v/>
      </c>
      <c r="AD35" s="89" t="str">
        <f>IF(LEN(Merchandising!X36)&lt;1,"",Merchandising!X36)</f>
        <v/>
      </c>
      <c r="AE35" s="91" t="str">
        <f>IF(LEN(Merchandising!Y36)&lt;1,"",Merchandising!Y36)</f>
        <v/>
      </c>
      <c r="AF35" s="90" t="str">
        <f>IF(LEN(Merchandising!Z36)&lt;1,"",Merchandising!Z36)</f>
        <v/>
      </c>
      <c r="AG35" s="89" t="str">
        <f>IF(LEN(Merchandising!AA36)&lt;1,"",Merchandising!AA36)</f>
        <v/>
      </c>
      <c r="AH35" s="91" t="str">
        <f>IF(LEN(Merchandising!AB36)&lt;1,"",Merchandising!AB36)</f>
        <v/>
      </c>
      <c r="AI35" s="286"/>
      <c r="AJ35" s="287"/>
    </row>
    <row r="36" spans="1:36" ht="22.5" customHeight="1" x14ac:dyDescent="0.25">
      <c r="A36" s="11"/>
      <c r="B36" s="226" t="str">
        <f t="shared" si="1"/>
        <v/>
      </c>
      <c r="C36" s="229" t="str">
        <f>IF(LEN(Merchandising!R37)&lt;1,"",Merchandising!R37)</f>
        <v/>
      </c>
      <c r="D36" s="77" t="str">
        <f>_xlfn.SWITCH(Merchandising!Q37,"Select","","New Item","","Replace - Flow","R","Replace - Stop","R","Bonus","B","")</f>
        <v/>
      </c>
      <c r="E36" s="78" t="str">
        <f>IF(LEN(Vendor!E36)&lt;1,"",Vendor!E36)</f>
        <v/>
      </c>
      <c r="F36" s="78" t="str">
        <f>IF(LEN(Vendor!F36)&lt;1,"",Vendor!F36)</f>
        <v/>
      </c>
      <c r="G36" s="79" t="str">
        <f>IF(LEN(Vendor!G36)&lt;1,"",Vendor!G36)</f>
        <v/>
      </c>
      <c r="H36" s="80" t="str">
        <f>IF(LEN(Vendor!J36)&lt;1,"",Vendor!J36)</f>
        <v/>
      </c>
      <c r="I36" s="79" t="str">
        <f>IF(LEN(Vendor!K36)&lt;1,"",Vendor!K36)</f>
        <v/>
      </c>
      <c r="J36" s="81" t="str">
        <f>IF(LEN(Merchandising!M37)&lt;1,"",Merchandising!M37)</f>
        <v/>
      </c>
      <c r="K36" s="81" t="str">
        <f>IF(LEN(Merchandising!N37)&lt;1,"",Merchandising!N37)</f>
        <v/>
      </c>
      <c r="L36" s="79" t="str">
        <f>IF(LEN(Vendor!H36)&lt;1,"",Vendor!H36)</f>
        <v/>
      </c>
      <c r="M36" s="79" t="str">
        <f>IF(LEN(Merchandising!L37)&lt;1,"",Merchandising!L37)</f>
        <v/>
      </c>
      <c r="N36" s="82" t="str">
        <f>IF(LEN(Vendor!L36)&lt;1,"",Vendor!L36)</f>
        <v/>
      </c>
      <c r="O36" s="82" t="str">
        <f>IF(LEN(Vendor!M36)&lt;1,"",Vendor!M36)</f>
        <v/>
      </c>
      <c r="P36" s="82" t="str">
        <f>IF(LEN(Vendor!N36)&lt;1,"",Vendor!N36)</f>
        <v/>
      </c>
      <c r="Q36" s="80" t="str">
        <f>IF(LEN(Vendor!O36)&lt;1,"",Vendor!O36)</f>
        <v/>
      </c>
      <c r="R36" s="79" t="str">
        <f>IF(LEN(Vendor!P36)&lt;1,"",Vendor!P36)</f>
        <v/>
      </c>
      <c r="S36" s="79" t="str">
        <f>IF(LEN(Vendor!Q36)&lt;1,"",Vendor!Q36)</f>
        <v/>
      </c>
      <c r="T36" s="83" t="str">
        <f>IF(LEN(Vendor!R36)&lt;1,"",Vendor!R36)</f>
        <v/>
      </c>
      <c r="U36" s="84" t="str">
        <f>IF(LEN(Merchandising!S37)&lt;1,"",Merchandising!S37)</f>
        <v/>
      </c>
      <c r="V36" s="85" t="str">
        <f>IF(LEN(Vendor!S36)&lt;1,"",Vendor!S36)</f>
        <v/>
      </c>
      <c r="W36" s="172" t="str">
        <f t="shared" si="2"/>
        <v/>
      </c>
      <c r="X36" s="86" t="str">
        <f>IF(LEN(Merchandising!T37)&lt;1,"",Merchandising!T37)</f>
        <v/>
      </c>
      <c r="Y36" s="87" t="str">
        <f>IF(LEN(Merchandising!O37)&lt;1,"",Merchandising!O37)</f>
        <v/>
      </c>
      <c r="Z36" s="88" t="str">
        <f>IF(LEN(Merchandising!P37)&lt;1,"",Merchandising!P37)</f>
        <v/>
      </c>
      <c r="AA36" s="218" t="str">
        <f>IF(LEN(Vendor!X36)&lt;1,"",Vendor!X36)</f>
        <v/>
      </c>
      <c r="AB36" s="222" t="str">
        <f>_xlfn.SWITCH(Vendor!Z36,"Select","","No Restriction","N: None","Pallet","P: Pallet","Tie/Layer","T: Tie/Layer")</f>
        <v/>
      </c>
      <c r="AC36" s="110" t="str">
        <f>IF(LEN(Merchandising!W37)&lt;1,"",Merchandising!W37)</f>
        <v/>
      </c>
      <c r="AD36" s="89" t="str">
        <f>IF(LEN(Merchandising!X37)&lt;1,"",Merchandising!X37)</f>
        <v/>
      </c>
      <c r="AE36" s="91" t="str">
        <f>IF(LEN(Merchandising!Y37)&lt;1,"",Merchandising!Y37)</f>
        <v/>
      </c>
      <c r="AF36" s="90" t="str">
        <f>IF(LEN(Merchandising!Z37)&lt;1,"",Merchandising!Z37)</f>
        <v/>
      </c>
      <c r="AG36" s="89" t="str">
        <f>IF(LEN(Merchandising!AA37)&lt;1,"",Merchandising!AA37)</f>
        <v/>
      </c>
      <c r="AH36" s="91" t="str">
        <f>IF(LEN(Merchandising!AB37)&lt;1,"",Merchandising!AB37)</f>
        <v/>
      </c>
      <c r="AI36" s="286"/>
      <c r="AJ36" s="287"/>
    </row>
    <row r="37" spans="1:36" ht="22.5" customHeight="1" x14ac:dyDescent="0.25">
      <c r="A37" s="11"/>
      <c r="B37" s="226" t="str">
        <f t="shared" si="1"/>
        <v/>
      </c>
      <c r="C37" s="229" t="str">
        <f>IF(LEN(Merchandising!R38)&lt;1,"",Merchandising!R38)</f>
        <v/>
      </c>
      <c r="D37" s="77" t="str">
        <f>_xlfn.SWITCH(Merchandising!Q38,"Select","","New Item","","Replace - Flow","R","Replace - Stop","R","Bonus","B","")</f>
        <v/>
      </c>
      <c r="E37" s="78" t="str">
        <f>IF(LEN(Vendor!E37)&lt;1,"",Vendor!E37)</f>
        <v/>
      </c>
      <c r="F37" s="78" t="str">
        <f>IF(LEN(Vendor!F37)&lt;1,"",Vendor!F37)</f>
        <v/>
      </c>
      <c r="G37" s="79" t="str">
        <f>IF(LEN(Vendor!G37)&lt;1,"",Vendor!G37)</f>
        <v/>
      </c>
      <c r="H37" s="80" t="str">
        <f>IF(LEN(Vendor!J37)&lt;1,"",Vendor!J37)</f>
        <v/>
      </c>
      <c r="I37" s="79" t="str">
        <f>IF(LEN(Vendor!K37)&lt;1,"",Vendor!K37)</f>
        <v/>
      </c>
      <c r="J37" s="81" t="str">
        <f>IF(LEN(Merchandising!M38)&lt;1,"",Merchandising!M38)</f>
        <v/>
      </c>
      <c r="K37" s="81" t="str">
        <f>IF(LEN(Merchandising!N38)&lt;1,"",Merchandising!N38)</f>
        <v/>
      </c>
      <c r="L37" s="79" t="str">
        <f>IF(LEN(Vendor!H37)&lt;1,"",Vendor!H37)</f>
        <v/>
      </c>
      <c r="M37" s="79" t="str">
        <f>IF(LEN(Merchandising!L38)&lt;1,"",Merchandising!L38)</f>
        <v/>
      </c>
      <c r="N37" s="82" t="str">
        <f>IF(LEN(Vendor!L37)&lt;1,"",Vendor!L37)</f>
        <v/>
      </c>
      <c r="O37" s="82" t="str">
        <f>IF(LEN(Vendor!M37)&lt;1,"",Vendor!M37)</f>
        <v/>
      </c>
      <c r="P37" s="82" t="str">
        <f>IF(LEN(Vendor!N37)&lt;1,"",Vendor!N37)</f>
        <v/>
      </c>
      <c r="Q37" s="80" t="str">
        <f>IF(LEN(Vendor!O37)&lt;1,"",Vendor!O37)</f>
        <v/>
      </c>
      <c r="R37" s="79" t="str">
        <f>IF(LEN(Vendor!P37)&lt;1,"",Vendor!P37)</f>
        <v/>
      </c>
      <c r="S37" s="79" t="str">
        <f>IF(LEN(Vendor!Q37)&lt;1,"",Vendor!Q37)</f>
        <v/>
      </c>
      <c r="T37" s="83" t="str">
        <f>IF(LEN(Vendor!R37)&lt;1,"",Vendor!R37)</f>
        <v/>
      </c>
      <c r="U37" s="84" t="str">
        <f>IF(LEN(Merchandising!S38)&lt;1,"",Merchandising!S38)</f>
        <v/>
      </c>
      <c r="V37" s="85" t="str">
        <f>IF(LEN(Vendor!S37)&lt;1,"",Vendor!S37)</f>
        <v/>
      </c>
      <c r="W37" s="172" t="str">
        <f t="shared" si="2"/>
        <v/>
      </c>
      <c r="X37" s="86" t="str">
        <f>IF(LEN(Merchandising!T38)&lt;1,"",Merchandising!T38)</f>
        <v/>
      </c>
      <c r="Y37" s="87" t="str">
        <f>IF(LEN(Merchandising!O38)&lt;1,"",Merchandising!O38)</f>
        <v/>
      </c>
      <c r="Z37" s="88" t="str">
        <f>IF(LEN(Merchandising!P38)&lt;1,"",Merchandising!P38)</f>
        <v/>
      </c>
      <c r="AA37" s="218" t="str">
        <f>IF(LEN(Vendor!X37)&lt;1,"",Vendor!X37)</f>
        <v/>
      </c>
      <c r="AB37" s="222" t="str">
        <f>_xlfn.SWITCH(Vendor!Z37,"Select","","No Restriction","N: None","Pallet","P: Pallet","Tie/Layer","T: Tie/Layer")</f>
        <v/>
      </c>
      <c r="AC37" s="110" t="str">
        <f>IF(LEN(Merchandising!W38)&lt;1,"",Merchandising!W38)</f>
        <v/>
      </c>
      <c r="AD37" s="89" t="str">
        <f>IF(LEN(Merchandising!X38)&lt;1,"",Merchandising!X38)</f>
        <v/>
      </c>
      <c r="AE37" s="91" t="str">
        <f>IF(LEN(Merchandising!Y38)&lt;1,"",Merchandising!Y38)</f>
        <v/>
      </c>
      <c r="AF37" s="90" t="str">
        <f>IF(LEN(Merchandising!Z38)&lt;1,"",Merchandising!Z38)</f>
        <v/>
      </c>
      <c r="AG37" s="89" t="str">
        <f>IF(LEN(Merchandising!AA38)&lt;1,"",Merchandising!AA38)</f>
        <v/>
      </c>
      <c r="AH37" s="91" t="str">
        <f>IF(LEN(Merchandising!AB38)&lt;1,"",Merchandising!AB38)</f>
        <v/>
      </c>
      <c r="AI37" s="286"/>
      <c r="AJ37" s="287"/>
    </row>
    <row r="38" spans="1:36" ht="22.5" customHeight="1" x14ac:dyDescent="0.25">
      <c r="A38" s="11"/>
      <c r="B38" s="226" t="str">
        <f t="shared" si="1"/>
        <v/>
      </c>
      <c r="C38" s="229" t="str">
        <f>IF(LEN(Merchandising!R39)&lt;1,"",Merchandising!R39)</f>
        <v/>
      </c>
      <c r="D38" s="77" t="str">
        <f>_xlfn.SWITCH(Merchandising!Q39,"Select","","New Item","","Replace - Flow","R","Replace - Stop","R","Bonus","B","")</f>
        <v/>
      </c>
      <c r="E38" s="78" t="str">
        <f>IF(LEN(Vendor!E38)&lt;1,"",Vendor!E38)</f>
        <v/>
      </c>
      <c r="F38" s="78" t="str">
        <f>IF(LEN(Vendor!F38)&lt;1,"",Vendor!F38)</f>
        <v/>
      </c>
      <c r="G38" s="79" t="str">
        <f>IF(LEN(Vendor!G38)&lt;1,"",Vendor!G38)</f>
        <v/>
      </c>
      <c r="H38" s="80" t="str">
        <f>IF(LEN(Vendor!J38)&lt;1,"",Vendor!J38)</f>
        <v/>
      </c>
      <c r="I38" s="79" t="str">
        <f>IF(LEN(Vendor!K38)&lt;1,"",Vendor!K38)</f>
        <v/>
      </c>
      <c r="J38" s="81" t="str">
        <f>IF(LEN(Merchandising!M39)&lt;1,"",Merchandising!M39)</f>
        <v/>
      </c>
      <c r="K38" s="81" t="str">
        <f>IF(LEN(Merchandising!N39)&lt;1,"",Merchandising!N39)</f>
        <v/>
      </c>
      <c r="L38" s="79" t="str">
        <f>IF(LEN(Vendor!H38)&lt;1,"",Vendor!H38)</f>
        <v/>
      </c>
      <c r="M38" s="79" t="str">
        <f>IF(LEN(Merchandising!L39)&lt;1,"",Merchandising!L39)</f>
        <v/>
      </c>
      <c r="N38" s="82" t="str">
        <f>IF(LEN(Vendor!L38)&lt;1,"",Vendor!L38)</f>
        <v/>
      </c>
      <c r="O38" s="82" t="str">
        <f>IF(LEN(Vendor!M38)&lt;1,"",Vendor!M38)</f>
        <v/>
      </c>
      <c r="P38" s="82" t="str">
        <f>IF(LEN(Vendor!N38)&lt;1,"",Vendor!N38)</f>
        <v/>
      </c>
      <c r="Q38" s="80" t="str">
        <f>IF(LEN(Vendor!O38)&lt;1,"",Vendor!O38)</f>
        <v/>
      </c>
      <c r="R38" s="79" t="str">
        <f>IF(LEN(Vendor!P38)&lt;1,"",Vendor!P38)</f>
        <v/>
      </c>
      <c r="S38" s="79" t="str">
        <f>IF(LEN(Vendor!Q38)&lt;1,"",Vendor!Q38)</f>
        <v/>
      </c>
      <c r="T38" s="83" t="str">
        <f>IF(LEN(Vendor!R38)&lt;1,"",Vendor!R38)</f>
        <v/>
      </c>
      <c r="U38" s="84" t="str">
        <f>IF(LEN(Merchandising!S39)&lt;1,"",Merchandising!S39)</f>
        <v/>
      </c>
      <c r="V38" s="85" t="str">
        <f>IF(LEN(Vendor!S38)&lt;1,"",Vendor!S38)</f>
        <v/>
      </c>
      <c r="W38" s="172" t="str">
        <f t="shared" si="2"/>
        <v/>
      </c>
      <c r="X38" s="86" t="str">
        <f>IF(LEN(Merchandising!T39)&lt;1,"",Merchandising!T39)</f>
        <v/>
      </c>
      <c r="Y38" s="87" t="str">
        <f>IF(LEN(Merchandising!O39)&lt;1,"",Merchandising!O39)</f>
        <v/>
      </c>
      <c r="Z38" s="88" t="str">
        <f>IF(LEN(Merchandising!P39)&lt;1,"",Merchandising!P39)</f>
        <v/>
      </c>
      <c r="AA38" s="218" t="str">
        <f>IF(LEN(Vendor!X38)&lt;1,"",Vendor!X38)</f>
        <v/>
      </c>
      <c r="AB38" s="222" t="str">
        <f>_xlfn.SWITCH(Vendor!Z38,"Select","","No Restriction","N: None","Pallet","P: Pallet","Tie/Layer","T: Tie/Layer")</f>
        <v/>
      </c>
      <c r="AC38" s="110" t="str">
        <f>IF(LEN(Merchandising!W39)&lt;1,"",Merchandising!W39)</f>
        <v/>
      </c>
      <c r="AD38" s="89" t="str">
        <f>IF(LEN(Merchandising!X39)&lt;1,"",Merchandising!X39)</f>
        <v/>
      </c>
      <c r="AE38" s="91" t="str">
        <f>IF(LEN(Merchandising!Y39)&lt;1,"",Merchandising!Y39)</f>
        <v/>
      </c>
      <c r="AF38" s="90" t="str">
        <f>IF(LEN(Merchandising!Z39)&lt;1,"",Merchandising!Z39)</f>
        <v/>
      </c>
      <c r="AG38" s="89" t="str">
        <f>IF(LEN(Merchandising!AA39)&lt;1,"",Merchandising!AA39)</f>
        <v/>
      </c>
      <c r="AH38" s="91" t="str">
        <f>IF(LEN(Merchandising!AB39)&lt;1,"",Merchandising!AB39)</f>
        <v/>
      </c>
      <c r="AI38" s="286"/>
      <c r="AJ38" s="287"/>
    </row>
    <row r="39" spans="1:36" ht="22.5" customHeight="1" x14ac:dyDescent="0.25">
      <c r="A39" s="11"/>
      <c r="B39" s="226" t="str">
        <f t="shared" si="1"/>
        <v/>
      </c>
      <c r="C39" s="229" t="str">
        <f>IF(LEN(Merchandising!R40)&lt;1,"",Merchandising!R40)</f>
        <v/>
      </c>
      <c r="D39" s="77" t="str">
        <f>_xlfn.SWITCH(Merchandising!Q40,"Select","","New Item","","Replace - Flow","R","Replace - Stop","R","Bonus","B","")</f>
        <v/>
      </c>
      <c r="E39" s="78" t="str">
        <f>IF(LEN(Vendor!E39)&lt;1,"",Vendor!E39)</f>
        <v/>
      </c>
      <c r="F39" s="78" t="str">
        <f>IF(LEN(Vendor!F39)&lt;1,"",Vendor!F39)</f>
        <v/>
      </c>
      <c r="G39" s="79" t="str">
        <f>IF(LEN(Vendor!G39)&lt;1,"",Vendor!G39)</f>
        <v/>
      </c>
      <c r="H39" s="80" t="str">
        <f>IF(LEN(Vendor!J39)&lt;1,"",Vendor!J39)</f>
        <v/>
      </c>
      <c r="I39" s="79" t="str">
        <f>IF(LEN(Vendor!K39)&lt;1,"",Vendor!K39)</f>
        <v/>
      </c>
      <c r="J39" s="81" t="str">
        <f>IF(LEN(Merchandising!M40)&lt;1,"",Merchandising!M40)</f>
        <v/>
      </c>
      <c r="K39" s="81" t="str">
        <f>IF(LEN(Merchandising!N40)&lt;1,"",Merchandising!N40)</f>
        <v/>
      </c>
      <c r="L39" s="79" t="str">
        <f>IF(LEN(Vendor!H39)&lt;1,"",Vendor!H39)</f>
        <v/>
      </c>
      <c r="M39" s="79" t="str">
        <f>IF(LEN(Merchandising!L40)&lt;1,"",Merchandising!L40)</f>
        <v/>
      </c>
      <c r="N39" s="82" t="str">
        <f>IF(LEN(Vendor!L39)&lt;1,"",Vendor!L39)</f>
        <v/>
      </c>
      <c r="O39" s="82" t="str">
        <f>IF(LEN(Vendor!M39)&lt;1,"",Vendor!M39)</f>
        <v/>
      </c>
      <c r="P39" s="82" t="str">
        <f>IF(LEN(Vendor!N39)&lt;1,"",Vendor!N39)</f>
        <v/>
      </c>
      <c r="Q39" s="80" t="str">
        <f>IF(LEN(Vendor!O39)&lt;1,"",Vendor!O39)</f>
        <v/>
      </c>
      <c r="R39" s="79" t="str">
        <f>IF(LEN(Vendor!P39)&lt;1,"",Vendor!P39)</f>
        <v/>
      </c>
      <c r="S39" s="79" t="str">
        <f>IF(LEN(Vendor!Q39)&lt;1,"",Vendor!Q39)</f>
        <v/>
      </c>
      <c r="T39" s="83" t="str">
        <f>IF(LEN(Vendor!R39)&lt;1,"",Vendor!R39)</f>
        <v/>
      </c>
      <c r="U39" s="84" t="str">
        <f>IF(LEN(Merchandising!S40)&lt;1,"",Merchandising!S40)</f>
        <v/>
      </c>
      <c r="V39" s="85" t="str">
        <f>IF(LEN(Vendor!S39)&lt;1,"",Vendor!S39)</f>
        <v/>
      </c>
      <c r="W39" s="172" t="str">
        <f t="shared" si="2"/>
        <v/>
      </c>
      <c r="X39" s="86" t="str">
        <f>IF(LEN(Merchandising!T40)&lt;1,"",Merchandising!T40)</f>
        <v/>
      </c>
      <c r="Y39" s="87" t="str">
        <f>IF(LEN(Merchandising!O40)&lt;1,"",Merchandising!O40)</f>
        <v/>
      </c>
      <c r="Z39" s="88" t="str">
        <f>IF(LEN(Merchandising!P40)&lt;1,"",Merchandising!P40)</f>
        <v/>
      </c>
      <c r="AA39" s="218" t="str">
        <f>IF(LEN(Vendor!X39)&lt;1,"",Vendor!X39)</f>
        <v/>
      </c>
      <c r="AB39" s="222" t="str">
        <f>_xlfn.SWITCH(Vendor!Z39,"Select","","No Restriction","N: None","Pallet","P: Pallet","Tie/Layer","T: Tie/Layer")</f>
        <v/>
      </c>
      <c r="AC39" s="110" t="str">
        <f>IF(LEN(Merchandising!W40)&lt;1,"",Merchandising!W40)</f>
        <v/>
      </c>
      <c r="AD39" s="89" t="str">
        <f>IF(LEN(Merchandising!X40)&lt;1,"",Merchandising!X40)</f>
        <v/>
      </c>
      <c r="AE39" s="91" t="str">
        <f>IF(LEN(Merchandising!Y40)&lt;1,"",Merchandising!Y40)</f>
        <v/>
      </c>
      <c r="AF39" s="90" t="str">
        <f>IF(LEN(Merchandising!Z40)&lt;1,"",Merchandising!Z40)</f>
        <v/>
      </c>
      <c r="AG39" s="89" t="str">
        <f>IF(LEN(Merchandising!AA40)&lt;1,"",Merchandising!AA40)</f>
        <v/>
      </c>
      <c r="AH39" s="91" t="str">
        <f>IF(LEN(Merchandising!AB40)&lt;1,"",Merchandising!AB40)</f>
        <v/>
      </c>
      <c r="AI39" s="286"/>
      <c r="AJ39" s="287"/>
    </row>
    <row r="40" spans="1:36" ht="22.5" customHeight="1" x14ac:dyDescent="0.25">
      <c r="A40" s="11"/>
      <c r="B40" s="226"/>
      <c r="C40" s="229" t="str">
        <f>IF(LEN(Merchandising!R41)&lt;1,"",Merchandising!R41)</f>
        <v/>
      </c>
      <c r="D40" s="77" t="str">
        <f>_xlfn.SWITCH(Merchandising!Q41,"Select","","New Item","","Replace - Flow","R","Replace - Stop","R","Bonus","B","")</f>
        <v/>
      </c>
      <c r="E40" s="78" t="str">
        <f>IF(LEN(Vendor!E40)&lt;1,"",Vendor!E40)</f>
        <v/>
      </c>
      <c r="F40" s="78" t="str">
        <f>IF(LEN(Vendor!F40)&lt;1,"",Vendor!F40)</f>
        <v/>
      </c>
      <c r="G40" s="79" t="str">
        <f>IF(LEN(Vendor!G40)&lt;1,"",Vendor!G40)</f>
        <v/>
      </c>
      <c r="H40" s="80" t="str">
        <f>IF(LEN(Vendor!J40)&lt;1,"",Vendor!J40)</f>
        <v/>
      </c>
      <c r="I40" s="79" t="str">
        <f>IF(LEN(Vendor!K40)&lt;1,"",Vendor!K40)</f>
        <v/>
      </c>
      <c r="J40" s="81" t="str">
        <f>IF(LEN(Merchandising!M41)&lt;1,"",Merchandising!M41)</f>
        <v/>
      </c>
      <c r="K40" s="81" t="str">
        <f>IF(LEN(Merchandising!N41)&lt;1,"",Merchandising!N41)</f>
        <v/>
      </c>
      <c r="L40" s="79" t="str">
        <f>IF(LEN(Vendor!H40)&lt;1,"",Vendor!H40)</f>
        <v/>
      </c>
      <c r="M40" s="79" t="str">
        <f>IF(LEN(Merchandising!L41)&lt;1,"",Merchandising!L41)</f>
        <v/>
      </c>
      <c r="N40" s="82" t="str">
        <f>IF(LEN(Vendor!L40)&lt;1,"",Vendor!L40)</f>
        <v/>
      </c>
      <c r="O40" s="82" t="str">
        <f>IF(LEN(Vendor!M40)&lt;1,"",Vendor!M40)</f>
        <v/>
      </c>
      <c r="P40" s="82" t="str">
        <f>IF(LEN(Vendor!N40)&lt;1,"",Vendor!N40)</f>
        <v/>
      </c>
      <c r="Q40" s="80" t="str">
        <f>IF(LEN(Vendor!O40)&lt;1,"",Vendor!O40)</f>
        <v/>
      </c>
      <c r="R40" s="79" t="str">
        <f>IF(LEN(Vendor!P40)&lt;1,"",Vendor!P40)</f>
        <v/>
      </c>
      <c r="S40" s="79" t="str">
        <f>IF(LEN(Vendor!Q40)&lt;1,"",Vendor!Q40)</f>
        <v/>
      </c>
      <c r="T40" s="83" t="str">
        <f>IF(LEN(Vendor!R40)&lt;1,"",Vendor!R40)</f>
        <v/>
      </c>
      <c r="U40" s="84" t="str">
        <f>IF(LEN(Merchandising!S41)&lt;1,"",Merchandising!S41)</f>
        <v/>
      </c>
      <c r="V40" s="85" t="str">
        <f>IF(LEN(Vendor!S40)&lt;1,"",Vendor!S40)</f>
        <v/>
      </c>
      <c r="W40" s="172" t="str">
        <f t="shared" si="2"/>
        <v/>
      </c>
      <c r="X40" s="86" t="str">
        <f>IF(LEN(Merchandising!T41)&lt;1,"",Merchandising!T41)</f>
        <v/>
      </c>
      <c r="Y40" s="87" t="str">
        <f>IF(LEN(Merchandising!O41)&lt;1,"",Merchandising!O41)</f>
        <v/>
      </c>
      <c r="Z40" s="88" t="str">
        <f>IF(LEN(Merchandising!P41)&lt;1,"",Merchandising!P41)</f>
        <v/>
      </c>
      <c r="AA40" s="218" t="str">
        <f>IF(LEN(Vendor!X40)&lt;1,"",Vendor!X40)</f>
        <v/>
      </c>
      <c r="AB40" s="222" t="str">
        <f>_xlfn.SWITCH(Vendor!Z40,"Select","","No Restriction","N: None","Pallet","P: Pallet","Tie/Layer","T: Tie/Layer")</f>
        <v/>
      </c>
      <c r="AC40" s="110" t="str">
        <f>IF(LEN(Merchandising!W41)&lt;1,"",Merchandising!W41)</f>
        <v/>
      </c>
      <c r="AD40" s="89" t="str">
        <f>IF(LEN(Merchandising!X41)&lt;1,"",Merchandising!X41)</f>
        <v/>
      </c>
      <c r="AE40" s="91" t="str">
        <f>IF(LEN(Merchandising!Y41)&lt;1,"",Merchandising!Y41)</f>
        <v/>
      </c>
      <c r="AF40" s="90" t="str">
        <f>IF(LEN(Merchandising!Z41)&lt;1,"",Merchandising!Z41)</f>
        <v/>
      </c>
      <c r="AG40" s="89" t="str">
        <f>IF(LEN(Merchandising!AA41)&lt;1,"",Merchandising!AA41)</f>
        <v/>
      </c>
      <c r="AH40" s="91" t="str">
        <f>IF(LEN(Merchandising!AB41)&lt;1,"",Merchandising!AB41)</f>
        <v/>
      </c>
      <c r="AI40" s="286"/>
      <c r="AJ40" s="287"/>
    </row>
    <row r="41" spans="1:36" ht="22.5" customHeight="1" x14ac:dyDescent="0.25">
      <c r="A41" s="11"/>
      <c r="B41" s="226"/>
      <c r="C41" s="229" t="str">
        <f>IF(LEN(Merchandising!R42)&lt;1,"",Merchandising!R42)</f>
        <v/>
      </c>
      <c r="D41" s="77" t="str">
        <f>_xlfn.SWITCH(Merchandising!Q42,"Select","","New Item","","Replace - Flow","R","Replace - Stop","R","Bonus","B","")</f>
        <v/>
      </c>
      <c r="E41" s="78" t="str">
        <f>IF(LEN(Vendor!E41)&lt;1,"",Vendor!E41)</f>
        <v/>
      </c>
      <c r="F41" s="78" t="str">
        <f>IF(LEN(Vendor!F41)&lt;1,"",Vendor!F41)</f>
        <v/>
      </c>
      <c r="G41" s="79" t="str">
        <f>IF(LEN(Vendor!G41)&lt;1,"",Vendor!G41)</f>
        <v/>
      </c>
      <c r="H41" s="80" t="str">
        <f>IF(LEN(Vendor!J41)&lt;1,"",Vendor!J41)</f>
        <v/>
      </c>
      <c r="I41" s="79" t="str">
        <f>IF(LEN(Vendor!K41)&lt;1,"",Vendor!K41)</f>
        <v/>
      </c>
      <c r="J41" s="81" t="str">
        <f>IF(LEN(Merchandising!M42)&lt;1,"",Merchandising!M42)</f>
        <v/>
      </c>
      <c r="K41" s="81" t="str">
        <f>IF(LEN(Merchandising!N42)&lt;1,"",Merchandising!N42)</f>
        <v/>
      </c>
      <c r="L41" s="79" t="str">
        <f>IF(LEN(Vendor!H41)&lt;1,"",Vendor!H41)</f>
        <v/>
      </c>
      <c r="M41" s="79" t="str">
        <f>IF(LEN(Merchandising!L42)&lt;1,"",Merchandising!L42)</f>
        <v/>
      </c>
      <c r="N41" s="82" t="str">
        <f>IF(LEN(Vendor!L41)&lt;1,"",Vendor!L41)</f>
        <v/>
      </c>
      <c r="O41" s="82" t="str">
        <f>IF(LEN(Vendor!M41)&lt;1,"",Vendor!M41)</f>
        <v/>
      </c>
      <c r="P41" s="82" t="str">
        <f>IF(LEN(Vendor!N41)&lt;1,"",Vendor!N41)</f>
        <v/>
      </c>
      <c r="Q41" s="80" t="str">
        <f>IF(LEN(Vendor!O41)&lt;1,"",Vendor!O41)</f>
        <v/>
      </c>
      <c r="R41" s="79" t="str">
        <f>IF(LEN(Vendor!P41)&lt;1,"",Vendor!P41)</f>
        <v/>
      </c>
      <c r="S41" s="79" t="str">
        <f>IF(LEN(Vendor!Q41)&lt;1,"",Vendor!Q41)</f>
        <v/>
      </c>
      <c r="T41" s="83" t="str">
        <f>IF(LEN(Vendor!R41)&lt;1,"",Vendor!R41)</f>
        <v/>
      </c>
      <c r="U41" s="84" t="str">
        <f>IF(LEN(Merchandising!S42)&lt;1,"",Merchandising!S42)</f>
        <v/>
      </c>
      <c r="V41" s="85" t="str">
        <f>IF(LEN(Vendor!S41)&lt;1,"",Vendor!S41)</f>
        <v/>
      </c>
      <c r="W41" s="172" t="str">
        <f t="shared" si="2"/>
        <v/>
      </c>
      <c r="X41" s="86" t="str">
        <f>IF(LEN(Merchandising!T42)&lt;1,"",Merchandising!T42)</f>
        <v/>
      </c>
      <c r="Y41" s="87" t="str">
        <f>IF(LEN(Merchandising!O42)&lt;1,"",Merchandising!O42)</f>
        <v/>
      </c>
      <c r="Z41" s="88" t="str">
        <f>IF(LEN(Merchandising!P42)&lt;1,"",Merchandising!P42)</f>
        <v/>
      </c>
      <c r="AA41" s="218" t="str">
        <f>IF(LEN(Vendor!X41)&lt;1,"",Vendor!X41)</f>
        <v/>
      </c>
      <c r="AB41" s="222" t="str">
        <f>_xlfn.SWITCH(Vendor!Z41,"Select","","No Restriction","N: None","Pallet","P: Pallet","Tie/Layer","T: Tie/Layer")</f>
        <v/>
      </c>
      <c r="AC41" s="110" t="str">
        <f>IF(LEN(Merchandising!W42)&lt;1,"",Merchandising!W42)</f>
        <v/>
      </c>
      <c r="AD41" s="89" t="str">
        <f>IF(LEN(Merchandising!X42)&lt;1,"",Merchandising!X42)</f>
        <v/>
      </c>
      <c r="AE41" s="91" t="str">
        <f>IF(LEN(Merchandising!Y42)&lt;1,"",Merchandising!Y42)</f>
        <v/>
      </c>
      <c r="AF41" s="90" t="str">
        <f>IF(LEN(Merchandising!Z42)&lt;1,"",Merchandising!Z42)</f>
        <v/>
      </c>
      <c r="AG41" s="89" t="str">
        <f>IF(LEN(Merchandising!AA42)&lt;1,"",Merchandising!AA42)</f>
        <v/>
      </c>
      <c r="AH41" s="91" t="str">
        <f>IF(LEN(Merchandising!AB42)&lt;1,"",Merchandising!AB42)</f>
        <v/>
      </c>
      <c r="AI41" s="286"/>
      <c r="AJ41" s="287"/>
    </row>
    <row r="42" spans="1:36" ht="22.5" customHeight="1" thickBot="1" x14ac:dyDescent="0.3">
      <c r="A42" s="93"/>
      <c r="B42" s="227" t="str">
        <f t="shared" si="1"/>
        <v/>
      </c>
      <c r="C42" s="230" t="str">
        <f>IF(LEN(Merchandising!R43)&lt;1,"",Merchandising!R43)</f>
        <v/>
      </c>
      <c r="D42" s="94" t="str">
        <f>_xlfn.SWITCH(Merchandising!Q43,"Select","","New Item","","Replace - Flow","R","Replace - Stop","R","Bonus","B","")</f>
        <v/>
      </c>
      <c r="E42" s="95" t="str">
        <f>IF(LEN(Vendor!E42)&lt;1,"",Vendor!E42)</f>
        <v/>
      </c>
      <c r="F42" s="95" t="str">
        <f>IF(LEN(Vendor!F42)&lt;1,"",Vendor!F42)</f>
        <v/>
      </c>
      <c r="G42" s="96" t="str">
        <f>IF(LEN(Vendor!G42)&lt;1,"",Vendor!G42)</f>
        <v/>
      </c>
      <c r="H42" s="97" t="str">
        <f>IF(LEN(Vendor!J42)&lt;1,"",Vendor!J42)</f>
        <v/>
      </c>
      <c r="I42" s="96" t="str">
        <f>IF(LEN(Vendor!K42)&lt;1,"",Vendor!K42)</f>
        <v/>
      </c>
      <c r="J42" s="98" t="str">
        <f>IF(LEN(Merchandising!M43)&lt;1,"",Merchandising!M43)</f>
        <v/>
      </c>
      <c r="K42" s="98" t="str">
        <f>IF(LEN(Merchandising!N43)&lt;1,"",Merchandising!N43)</f>
        <v/>
      </c>
      <c r="L42" s="96" t="str">
        <f>IF(LEN(Vendor!H42)&lt;1,"",Vendor!H42)</f>
        <v/>
      </c>
      <c r="M42" s="96" t="str">
        <f>IF(LEN(Merchandising!L43)&lt;1,"",Merchandising!L43)</f>
        <v/>
      </c>
      <c r="N42" s="99" t="str">
        <f>IF(LEN(Vendor!L42)&lt;1,"",Vendor!L42)</f>
        <v/>
      </c>
      <c r="O42" s="99" t="str">
        <f>IF(LEN(Vendor!M42)&lt;1,"",Vendor!M42)</f>
        <v/>
      </c>
      <c r="P42" s="99" t="str">
        <f>IF(LEN(Vendor!N42)&lt;1,"",Vendor!N42)</f>
        <v/>
      </c>
      <c r="Q42" s="97" t="str">
        <f>IF(LEN(Vendor!O42)&lt;1,"",Vendor!O42)</f>
        <v/>
      </c>
      <c r="R42" s="96" t="str">
        <f>IF(LEN(Vendor!P42)&lt;1,"",Vendor!P42)</f>
        <v/>
      </c>
      <c r="S42" s="96" t="str">
        <f>IF(LEN(Vendor!Q42)&lt;1,"",Vendor!Q42)</f>
        <v/>
      </c>
      <c r="T42" s="100" t="str">
        <f>IF(LEN(Vendor!R42)&lt;1,"",Vendor!R42)</f>
        <v/>
      </c>
      <c r="U42" s="101" t="str">
        <f>IF(LEN(Merchandising!S43)&lt;1,"",Merchandising!S43)</f>
        <v/>
      </c>
      <c r="V42" s="102" t="str">
        <f>IF(LEN(Vendor!S42)&lt;1,"",Vendor!S42)</f>
        <v/>
      </c>
      <c r="W42" s="173" t="str">
        <f t="shared" si="2"/>
        <v/>
      </c>
      <c r="X42" s="103" t="str">
        <f>IF(LEN(Merchandising!T43)&lt;1,"",Merchandising!T43)</f>
        <v/>
      </c>
      <c r="Y42" s="104" t="str">
        <f>IF(LEN(Merchandising!O43)&lt;1,"",Merchandising!O43)</f>
        <v/>
      </c>
      <c r="Z42" s="105" t="str">
        <f>IF(LEN(Merchandising!P43)&lt;1,"",Merchandising!P43)</f>
        <v/>
      </c>
      <c r="AA42" s="219" t="str">
        <f>IF(LEN(Vendor!X42)&lt;1,"",Vendor!X42)</f>
        <v/>
      </c>
      <c r="AB42" s="223" t="str">
        <f>_xlfn.SWITCH(Vendor!Z42,"Select","","No Restriction","N: None","Pallet","P: Pallet","Tie/Layer","T: Tie/Layer")</f>
        <v/>
      </c>
      <c r="AC42" s="111" t="str">
        <f>IF(LEN(Merchandising!W43)&lt;1,"",Merchandising!W43)</f>
        <v/>
      </c>
      <c r="AD42" s="106" t="str">
        <f>IF(LEN(Merchandising!X43)&lt;1,"",Merchandising!X43)</f>
        <v/>
      </c>
      <c r="AE42" s="108" t="str">
        <f>IF(LEN(Merchandising!Y43)&lt;1,"",Merchandising!Y43)</f>
        <v/>
      </c>
      <c r="AF42" s="107" t="str">
        <f>IF(LEN(Merchandising!Z43)&lt;1,"",Merchandising!Z43)</f>
        <v/>
      </c>
      <c r="AG42" s="106" t="str">
        <f>IF(LEN(Merchandising!AA43)&lt;1,"",Merchandising!AA43)</f>
        <v/>
      </c>
      <c r="AH42" s="108" t="str">
        <f>IF(LEN(Merchandising!AB43)&lt;1,"",Merchandising!AB43)</f>
        <v/>
      </c>
      <c r="AI42" s="288"/>
      <c r="AJ42" s="289"/>
    </row>
    <row r="43" spans="1:36" ht="18" customHeight="1" x14ac:dyDescent="0.25">
      <c r="A43" s="318" t="s">
        <v>99</v>
      </c>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row>
    <row r="44" spans="1:36" ht="10.5" customHeight="1" thickBot="1" x14ac:dyDescent="0.3">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row>
    <row r="45" spans="1:36" ht="18" customHeight="1" x14ac:dyDescent="0.25">
      <c r="E45" s="74" t="s">
        <v>25</v>
      </c>
      <c r="F45" s="364" t="s">
        <v>26</v>
      </c>
      <c r="G45" s="364"/>
      <c r="H45" s="364" t="s">
        <v>27</v>
      </c>
      <c r="I45" s="364"/>
      <c r="J45" s="364"/>
      <c r="K45" s="364"/>
      <c r="L45" s="364"/>
      <c r="M45" s="364"/>
      <c r="N45" s="364" t="s">
        <v>28</v>
      </c>
      <c r="O45" s="364"/>
      <c r="P45" s="364"/>
      <c r="Q45" s="364"/>
      <c r="R45" s="364"/>
      <c r="S45" s="364"/>
      <c r="T45" s="364"/>
      <c r="U45" s="364"/>
      <c r="V45" s="364"/>
      <c r="W45" s="364" t="s">
        <v>29</v>
      </c>
      <c r="X45" s="364"/>
      <c r="Y45" s="364" t="s">
        <v>32</v>
      </c>
      <c r="Z45" s="364"/>
      <c r="AA45" s="425"/>
      <c r="AB45" s="72"/>
      <c r="AC45" s="72"/>
      <c r="AD45" s="73"/>
      <c r="AE45" s="363" t="s">
        <v>30</v>
      </c>
      <c r="AF45" s="364"/>
      <c r="AG45" s="364" t="s">
        <v>31</v>
      </c>
      <c r="AH45" s="364"/>
      <c r="AI45" s="364"/>
      <c r="AJ45" s="425"/>
    </row>
    <row r="46" spans="1:36" ht="18" customHeight="1" thickBot="1" x14ac:dyDescent="0.3">
      <c r="E46" s="220" t="str">
        <f>IF(LEN(Vendor!$D$5)&lt;1,"",Vendor!$D$5)</f>
        <v/>
      </c>
      <c r="F46" s="330" t="str">
        <f>IF(LEN(Vendor!$E$5)&lt;1,"",Vendor!$E$5)</f>
        <v/>
      </c>
      <c r="G46" s="330"/>
      <c r="H46" s="330" t="str">
        <f>IF(LEN(Vendor!$K$5)&lt;1,"",Vendor!$K$5)</f>
        <v/>
      </c>
      <c r="I46" s="330"/>
      <c r="J46" s="330"/>
      <c r="K46" s="330"/>
      <c r="L46" s="330"/>
      <c r="M46" s="330"/>
      <c r="N46" s="330" t="str">
        <f>IF(LEN(Vendor!$R$5)&lt;1,"",Vendor!$R$5)</f>
        <v/>
      </c>
      <c r="O46" s="330"/>
      <c r="P46" s="330"/>
      <c r="Q46" s="330"/>
      <c r="R46" s="330"/>
      <c r="S46" s="330"/>
      <c r="T46" s="330"/>
      <c r="U46" s="330"/>
      <c r="V46" s="330"/>
      <c r="W46" s="333" t="str">
        <f>IF(LEN(Vendor!$Y$5)&lt;1,"",Vendor!$Y$5)</f>
        <v/>
      </c>
      <c r="X46" s="333"/>
      <c r="Y46" s="334" t="str">
        <f>IF(LEN(Vendor!$AA$5)&lt;1,"",Vendor!$AA$5)</f>
        <v/>
      </c>
      <c r="Z46" s="334"/>
      <c r="AA46" s="335"/>
      <c r="AB46" s="75"/>
      <c r="AC46" s="76"/>
      <c r="AD46" s="72"/>
      <c r="AE46" s="428" t="str">
        <f>IF(LEN(Merchandising!$F$4)&lt;1,"",Merchandising!$F$4)</f>
        <v/>
      </c>
      <c r="AF46" s="333"/>
      <c r="AG46" s="334" t="str">
        <f>IF(LEN(Merchandising!$I$4)&lt;1,"",Merchandising!$I$4)</f>
        <v/>
      </c>
      <c r="AH46" s="334"/>
      <c r="AI46" s="334"/>
      <c r="AJ46" s="335"/>
    </row>
    <row r="47" spans="1:36" ht="10.5" customHeight="1" thickBot="1" x14ac:dyDescent="0.25">
      <c r="A47" s="38"/>
      <c r="B47" s="38"/>
      <c r="C47" s="38"/>
      <c r="D47" s="38"/>
      <c r="E47" s="23"/>
      <c r="F47" s="23"/>
      <c r="G47" s="23"/>
      <c r="H47" s="23"/>
      <c r="I47" s="23"/>
      <c r="J47" s="23"/>
      <c r="K47" s="23"/>
      <c r="L47" s="23"/>
      <c r="M47" s="23"/>
      <c r="N47" s="23"/>
      <c r="O47" s="23"/>
      <c r="P47" s="23"/>
      <c r="Q47" s="23"/>
      <c r="R47" s="23"/>
      <c r="S47" s="23"/>
      <c r="T47" s="23"/>
      <c r="U47" s="23"/>
      <c r="V47" s="23"/>
      <c r="W47" s="23"/>
      <c r="X47" s="23"/>
      <c r="Y47" s="23"/>
      <c r="Z47" s="36"/>
      <c r="AA47" s="36"/>
      <c r="AB47" s="36"/>
      <c r="AC47" s="439"/>
      <c r="AD47" s="439"/>
      <c r="AE47" s="439"/>
      <c r="AF47" s="439"/>
      <c r="AG47" s="439"/>
      <c r="AH47" s="439"/>
    </row>
    <row r="48" spans="1:36" ht="18" customHeight="1" x14ac:dyDescent="0.25">
      <c r="A48" s="437" t="s">
        <v>16</v>
      </c>
      <c r="B48" s="440" t="s">
        <v>14</v>
      </c>
      <c r="C48" s="442" t="s">
        <v>176</v>
      </c>
      <c r="D48" s="431"/>
      <c r="E48" s="426" t="s">
        <v>0</v>
      </c>
      <c r="F48" s="426" t="s">
        <v>1</v>
      </c>
      <c r="G48" s="426" t="s">
        <v>2</v>
      </c>
      <c r="H48" s="426" t="s">
        <v>3</v>
      </c>
      <c r="I48" s="426" t="s">
        <v>4</v>
      </c>
      <c r="J48" s="426" t="s">
        <v>21</v>
      </c>
      <c r="K48" s="426" t="s">
        <v>22</v>
      </c>
      <c r="L48" s="426" t="s">
        <v>5</v>
      </c>
      <c r="M48" s="426" t="s">
        <v>6</v>
      </c>
      <c r="N48" s="426" t="s">
        <v>17</v>
      </c>
      <c r="O48" s="426" t="s">
        <v>18</v>
      </c>
      <c r="P48" s="426" t="s">
        <v>19</v>
      </c>
      <c r="Q48" s="426" t="s">
        <v>20</v>
      </c>
      <c r="R48" s="426" t="s">
        <v>7</v>
      </c>
      <c r="S48" s="426" t="s">
        <v>8</v>
      </c>
      <c r="T48" s="426" t="s">
        <v>65</v>
      </c>
      <c r="U48" s="426" t="s">
        <v>9</v>
      </c>
      <c r="V48" s="426" t="s">
        <v>10</v>
      </c>
      <c r="W48" s="426" t="s">
        <v>11</v>
      </c>
      <c r="X48" s="426" t="s">
        <v>12</v>
      </c>
      <c r="Y48" s="431" t="s">
        <v>116</v>
      </c>
      <c r="Z48" s="431"/>
      <c r="AA48" s="431" t="s">
        <v>64</v>
      </c>
      <c r="AB48" s="433" t="s">
        <v>66</v>
      </c>
      <c r="AC48" s="437" t="s">
        <v>15</v>
      </c>
      <c r="AD48" s="426" t="s">
        <v>62</v>
      </c>
      <c r="AE48" s="429" t="s">
        <v>23</v>
      </c>
      <c r="AF48" s="435" t="s">
        <v>15</v>
      </c>
      <c r="AG48" s="426" t="s">
        <v>63</v>
      </c>
      <c r="AH48" s="429" t="s">
        <v>24</v>
      </c>
      <c r="AI48" s="389" t="s">
        <v>174</v>
      </c>
      <c r="AJ48" s="395" t="s">
        <v>175</v>
      </c>
    </row>
    <row r="49" spans="1:36" ht="18" customHeight="1" thickBot="1" x14ac:dyDescent="0.3">
      <c r="A49" s="438"/>
      <c r="B49" s="441"/>
      <c r="C49" s="443"/>
      <c r="D49" s="432"/>
      <c r="E49" s="427"/>
      <c r="F49" s="427"/>
      <c r="G49" s="427"/>
      <c r="H49" s="427"/>
      <c r="I49" s="427"/>
      <c r="J49" s="427"/>
      <c r="K49" s="427"/>
      <c r="L49" s="427"/>
      <c r="M49" s="427"/>
      <c r="N49" s="427"/>
      <c r="O49" s="427"/>
      <c r="P49" s="427"/>
      <c r="Q49" s="427"/>
      <c r="R49" s="427"/>
      <c r="S49" s="427"/>
      <c r="T49" s="427"/>
      <c r="U49" s="427"/>
      <c r="V49" s="427"/>
      <c r="W49" s="427"/>
      <c r="X49" s="427"/>
      <c r="Y49" s="169" t="str">
        <f>IF(LEN(Merchandising!G46)&lt;1,"",Merchandising!G46)</f>
        <v/>
      </c>
      <c r="Z49" s="170" t="str">
        <f>IF(LEN(Merchandising!H46)&lt;1,"",Merchandising!H46)</f>
        <v/>
      </c>
      <c r="AA49" s="432"/>
      <c r="AB49" s="434"/>
      <c r="AC49" s="438"/>
      <c r="AD49" s="427"/>
      <c r="AE49" s="430"/>
      <c r="AF49" s="436"/>
      <c r="AG49" s="427"/>
      <c r="AH49" s="430"/>
      <c r="AI49" s="390"/>
      <c r="AJ49" s="396"/>
    </row>
    <row r="50" spans="1:36" ht="22.5" customHeight="1" x14ac:dyDescent="0.25">
      <c r="A50" s="92"/>
      <c r="B50" s="225" t="str">
        <f>IFERROR(RIGHT(10-RIGHT((IF(LEFT(A50,1)*2&gt;9,LEFT(LEFT(A50,1)*2,1)+RIGHT(LEFT(A50,1)*2,1),LEFT(A50,1)*2))+(LEFT(RIGHT(A50,5),1))+(IF(LEFT(RIGHT(A50,4),1)*2&gt;9,LEFT(LEFT(RIGHT(A50,4),1)*2,1)+RIGHT(LEFT(RIGHT(A50,4),1)*2,1),LEFT(RIGHT(A50,4),1)*2))+(LEFT(RIGHT(A50,3),1))+(IF(LEFT(RIGHT(A50,2),1)*2&gt;9,LEFT(LEFT(RIGHT(A50,2),1)*2,1)+RIGHT(LEFT(RIGHT(A50,2),1)*2,1),LEFT(RIGHT(A50,2),1)*2)),1),1),"")</f>
        <v/>
      </c>
      <c r="C50" s="231" t="str">
        <f>IF(LEN(Merchandising!R53)&lt;1,"",Merchandising!R53)</f>
        <v/>
      </c>
      <c r="D50" s="44" t="str">
        <f>_xlfn.SWITCH(Merchandising!Q53,"Select","","New Item","","Replace - Flow","R","Replace - Stop","R","Bonus","B","")</f>
        <v/>
      </c>
      <c r="E50" s="57" t="str">
        <f>IF(LEN(Vendor!E50)&lt;1,"",Vendor!E50)</f>
        <v/>
      </c>
      <c r="F50" s="57" t="str">
        <f>IF(LEN(Vendor!F50)&lt;1,"",Vendor!F50)</f>
        <v/>
      </c>
      <c r="G50" s="58" t="str">
        <f>IF(LEN(Vendor!G50)&lt;1,"",Vendor!G50)</f>
        <v/>
      </c>
      <c r="H50" s="59" t="str">
        <f>IF(LEN(Vendor!J50)&lt;1,"",Vendor!J50)</f>
        <v/>
      </c>
      <c r="I50" s="58" t="str">
        <f>IF(LEN(Vendor!K50)&lt;1,"",Vendor!K50)</f>
        <v/>
      </c>
      <c r="J50" s="60" t="str">
        <f>IF(LEN(Merchandising!M53)&lt;1,"",Merchandising!M53)</f>
        <v/>
      </c>
      <c r="K50" s="60" t="str">
        <f>IF(LEN(Merchandising!N53)&lt;1,"",Merchandising!N53)</f>
        <v/>
      </c>
      <c r="L50" s="58" t="str">
        <f>IF(LEN(Vendor!H50)&lt;1,"",Vendor!H50)</f>
        <v/>
      </c>
      <c r="M50" s="58" t="str">
        <f>IF(LEN(Merchandising!L53)&lt;1,"",Merchandising!L53)</f>
        <v/>
      </c>
      <c r="N50" s="61" t="str">
        <f>IF(LEN(Vendor!L50)&lt;1,"",Vendor!L50)</f>
        <v/>
      </c>
      <c r="O50" s="61" t="str">
        <f>IF(LEN(Vendor!M50)&lt;1,"",Vendor!M50)</f>
        <v/>
      </c>
      <c r="P50" s="61" t="str">
        <f>IF(LEN(Vendor!N50)&lt;1,"",Vendor!N50)</f>
        <v/>
      </c>
      <c r="Q50" s="59" t="str">
        <f>IF(LEN(Vendor!O50)&lt;1,"",Vendor!O50)</f>
        <v/>
      </c>
      <c r="R50" s="58" t="str">
        <f>IF(LEN(Vendor!P50)&lt;1,"",Vendor!P50)</f>
        <v/>
      </c>
      <c r="S50" s="58" t="str">
        <f>IF(LEN(Vendor!Q50)&lt;1,"",Vendor!Q50)</f>
        <v/>
      </c>
      <c r="T50" s="62" t="str">
        <f>IF(LEN(Vendor!R50)&lt;1,"",Vendor!R50)</f>
        <v/>
      </c>
      <c r="U50" s="63" t="str">
        <f>IF(LEN(Merchandising!S53)&lt;1,"",Merchandising!S53)</f>
        <v/>
      </c>
      <c r="V50" s="64" t="str">
        <f>IF(LEN(Vendor!S50)&lt;1,"",Vendor!S50)</f>
        <v/>
      </c>
      <c r="W50" s="171" t="str">
        <f t="shared" ref="W50" si="3">IF(OR(ISBLANK(L50),ISBLANK(V50)),"",IFERROR(V50/L50,""))</f>
        <v/>
      </c>
      <c r="X50" s="65" t="str">
        <f>IF(LEN(Merchandising!S53)&lt;1,"",Merchandising!S53)</f>
        <v/>
      </c>
      <c r="Y50" s="66" t="str">
        <f>IF(LEN(Merchandising!O53)&lt;1,"",Merchandising!O53)</f>
        <v/>
      </c>
      <c r="Z50" s="67" t="str">
        <f>IF(LEN(Merchandising!P53)&lt;1,"",Merchandising!P53)</f>
        <v/>
      </c>
      <c r="AA50" s="217" t="str">
        <f>IF(LEN(Vendor!X50)&lt;1,"",Vendor!X50)</f>
        <v/>
      </c>
      <c r="AB50" s="221" t="str">
        <f>_xlfn.SWITCH(Vendor!Z50,"Select","","No Restriction","N: None","Pallet","P: Pallet","Tie/Layer","T: Tie/Layer")</f>
        <v/>
      </c>
      <c r="AC50" s="109" t="str">
        <f>IF(LEN(Merchandising!W53)&lt;1,"",Merchandising!W53)</f>
        <v/>
      </c>
      <c r="AD50" s="68" t="str">
        <f>IF(LEN(Merchandising!X53)&lt;1,"",Merchandising!X53)</f>
        <v/>
      </c>
      <c r="AE50" s="70" t="str">
        <f>IF(LEN(Merchandising!Y53)&lt;1,"",Merchandising!Y53)</f>
        <v/>
      </c>
      <c r="AF50" s="69" t="str">
        <f>IF(LEN(Merchandising!Z53)&lt;1,"",Merchandising!Z53)</f>
        <v/>
      </c>
      <c r="AG50" s="68" t="str">
        <f>IF(LEN(Merchandising!AA53)&lt;1,"",Merchandising!AA53)</f>
        <v/>
      </c>
      <c r="AH50" s="70" t="str">
        <f>IF(LEN(Merchandising!AB53)&lt;1,"",Merchandising!AB53)</f>
        <v/>
      </c>
      <c r="AI50" s="284"/>
      <c r="AJ50" s="285"/>
    </row>
    <row r="51" spans="1:36" ht="22.5" customHeight="1" x14ac:dyDescent="0.25">
      <c r="A51" s="11"/>
      <c r="B51" s="226" t="str">
        <f t="shared" ref="B51:B81" si="4">IFERROR(RIGHT(10-RIGHT((IF(LEFT(A51,1)*2&gt;9,LEFT(LEFT(A51,1)*2,1)+RIGHT(LEFT(A51,1)*2,1),LEFT(A51,1)*2))+(LEFT(RIGHT(A51,5),1))+(IF(LEFT(RIGHT(A51,4),1)*2&gt;9,LEFT(LEFT(RIGHT(A51,4),1)*2,1)+RIGHT(LEFT(RIGHT(A51,4),1)*2,1),LEFT(RIGHT(A51,4),1)*2))+(LEFT(RIGHT(A51,3),1))+(IF(LEFT(RIGHT(A51,2),1)*2&gt;9,LEFT(LEFT(RIGHT(A51,2),1)*2,1)+RIGHT(LEFT(RIGHT(A51,2),1)*2,1),LEFT(RIGHT(A51,2),1)*2)),1),1),"")</f>
        <v/>
      </c>
      <c r="C51" s="232" t="str">
        <f>IF(LEN(Merchandising!R54)&lt;1,"",Merchandising!R54)</f>
        <v/>
      </c>
      <c r="D51" s="77" t="str">
        <f>_xlfn.SWITCH(Merchandising!Q54,"Select","","New Item","","Replace - Flow","R","Replace - Stop","R","Bonus","B","")</f>
        <v/>
      </c>
      <c r="E51" s="78" t="str">
        <f>IF(LEN(Vendor!E51)&lt;1,"",Vendor!E51)</f>
        <v/>
      </c>
      <c r="F51" s="78" t="str">
        <f>IF(LEN(Vendor!F51)&lt;1,"",Vendor!F51)</f>
        <v/>
      </c>
      <c r="G51" s="79" t="str">
        <f>IF(LEN(Vendor!G51)&lt;1,"",Vendor!G51)</f>
        <v/>
      </c>
      <c r="H51" s="80" t="str">
        <f>IF(LEN(Vendor!J51)&lt;1,"",Vendor!J51)</f>
        <v/>
      </c>
      <c r="I51" s="79" t="str">
        <f>IF(LEN(Vendor!K51)&lt;1,"",Vendor!K51)</f>
        <v/>
      </c>
      <c r="J51" s="81" t="str">
        <f>IF(LEN(Merchandising!M54)&lt;1,"",Merchandising!M54)</f>
        <v/>
      </c>
      <c r="K51" s="81" t="str">
        <f>IF(LEN(Merchandising!N54)&lt;1,"",Merchandising!N54)</f>
        <v/>
      </c>
      <c r="L51" s="79" t="str">
        <f>IF(LEN(Vendor!H51)&lt;1,"",Vendor!H51)</f>
        <v/>
      </c>
      <c r="M51" s="79" t="str">
        <f>IF(LEN(Merchandising!L54)&lt;1,"",Merchandising!L54)</f>
        <v/>
      </c>
      <c r="N51" s="82" t="str">
        <f>IF(LEN(Vendor!L51)&lt;1,"",Vendor!L51)</f>
        <v/>
      </c>
      <c r="O51" s="82" t="str">
        <f>IF(LEN(Vendor!M51)&lt;1,"",Vendor!M51)</f>
        <v/>
      </c>
      <c r="P51" s="82" t="str">
        <f>IF(LEN(Vendor!N51)&lt;1,"",Vendor!N51)</f>
        <v/>
      </c>
      <c r="Q51" s="80" t="str">
        <f>IF(LEN(Vendor!O51)&lt;1,"",Vendor!O51)</f>
        <v/>
      </c>
      <c r="R51" s="79" t="str">
        <f>IF(LEN(Vendor!P51)&lt;1,"",Vendor!P51)</f>
        <v/>
      </c>
      <c r="S51" s="79" t="str">
        <f>IF(LEN(Vendor!Q51)&lt;1,"",Vendor!Q51)</f>
        <v/>
      </c>
      <c r="T51" s="83" t="str">
        <f>IF(LEN(Vendor!R51)&lt;1,"",Vendor!R51)</f>
        <v/>
      </c>
      <c r="U51" s="84" t="str">
        <f>IF(LEN(Merchandising!S54)&lt;1,"",Merchandising!S54)</f>
        <v/>
      </c>
      <c r="V51" s="85" t="str">
        <f>IF(LEN(Vendor!S51)&lt;1,"",Vendor!S51)</f>
        <v/>
      </c>
      <c r="W51" s="172" t="str">
        <f t="shared" ref="W51:W84" si="5">IF(OR(ISBLANK(L51),ISBLANK(V51)),"",IFERROR(V51/L51,""))</f>
        <v/>
      </c>
      <c r="X51" s="86" t="str">
        <f>IF(LEN(Merchandising!S54)&lt;1,"",Merchandising!S54)</f>
        <v/>
      </c>
      <c r="Y51" s="87" t="str">
        <f>IF(LEN(Merchandising!O54)&lt;1,"",Merchandising!O54)</f>
        <v/>
      </c>
      <c r="Z51" s="88" t="str">
        <f>IF(LEN(Merchandising!P54)&lt;1,"",Merchandising!P54)</f>
        <v/>
      </c>
      <c r="AA51" s="218" t="str">
        <f>IF(LEN(Vendor!X51)&lt;1,"",Vendor!X51)</f>
        <v/>
      </c>
      <c r="AB51" s="222" t="str">
        <f>_xlfn.SWITCH(Vendor!Z51,"Select","","No Restriction","N: None","Pallet","P: Pallet","Tie/Layer","T: Tie/Layer")</f>
        <v/>
      </c>
      <c r="AC51" s="110" t="str">
        <f>IF(LEN(Merchandising!W54)&lt;1,"",Merchandising!W54)</f>
        <v/>
      </c>
      <c r="AD51" s="89" t="str">
        <f>IF(LEN(Merchandising!X54)&lt;1,"",Merchandising!X54)</f>
        <v/>
      </c>
      <c r="AE51" s="91" t="str">
        <f>IF(LEN(Merchandising!Y54)&lt;1,"",Merchandising!Y54)</f>
        <v/>
      </c>
      <c r="AF51" s="90" t="str">
        <f>IF(LEN(Merchandising!Z54)&lt;1,"",Merchandising!Z54)</f>
        <v/>
      </c>
      <c r="AG51" s="89" t="str">
        <f>IF(LEN(Merchandising!AA54)&lt;1,"",Merchandising!AA54)</f>
        <v/>
      </c>
      <c r="AH51" s="91" t="str">
        <f>IF(LEN(Merchandising!AB54)&lt;1,"",Merchandising!AB54)</f>
        <v/>
      </c>
      <c r="AI51" s="286"/>
      <c r="AJ51" s="287"/>
    </row>
    <row r="52" spans="1:36" ht="22.5" customHeight="1" x14ac:dyDescent="0.25">
      <c r="A52" s="11"/>
      <c r="B52" s="226" t="str">
        <f t="shared" si="4"/>
        <v/>
      </c>
      <c r="C52" s="232" t="str">
        <f>IF(LEN(Merchandising!R55)&lt;1,"",Merchandising!R55)</f>
        <v/>
      </c>
      <c r="D52" s="77" t="str">
        <f>_xlfn.SWITCH(Merchandising!Q55,"Select","","New Item","","Replace - Flow","R","Replace - Stop","R","Bonus","B","")</f>
        <v/>
      </c>
      <c r="E52" s="78" t="str">
        <f>IF(LEN(Vendor!E52)&lt;1,"",Vendor!E52)</f>
        <v/>
      </c>
      <c r="F52" s="78" t="str">
        <f>IF(LEN(Vendor!F52)&lt;1,"",Vendor!F52)</f>
        <v/>
      </c>
      <c r="G52" s="79" t="str">
        <f>IF(LEN(Vendor!G52)&lt;1,"",Vendor!G52)</f>
        <v/>
      </c>
      <c r="H52" s="80" t="str">
        <f>IF(LEN(Vendor!J52)&lt;1,"",Vendor!J52)</f>
        <v/>
      </c>
      <c r="I52" s="79" t="str">
        <f>IF(LEN(Vendor!K52)&lt;1,"",Vendor!K52)</f>
        <v/>
      </c>
      <c r="J52" s="81" t="str">
        <f>IF(LEN(Merchandising!M55)&lt;1,"",Merchandising!M55)</f>
        <v/>
      </c>
      <c r="K52" s="81" t="str">
        <f>IF(LEN(Merchandising!N55)&lt;1,"",Merchandising!N55)</f>
        <v/>
      </c>
      <c r="L52" s="79" t="str">
        <f>IF(LEN(Vendor!H52)&lt;1,"",Vendor!H52)</f>
        <v/>
      </c>
      <c r="M52" s="79" t="str">
        <f>IF(LEN(Merchandising!L55)&lt;1,"",Merchandising!L55)</f>
        <v/>
      </c>
      <c r="N52" s="82" t="str">
        <f>IF(LEN(Vendor!L52)&lt;1,"",Vendor!L52)</f>
        <v/>
      </c>
      <c r="O52" s="82" t="str">
        <f>IF(LEN(Vendor!M52)&lt;1,"",Vendor!M52)</f>
        <v/>
      </c>
      <c r="P52" s="82" t="str">
        <f>IF(LEN(Vendor!N52)&lt;1,"",Vendor!N52)</f>
        <v/>
      </c>
      <c r="Q52" s="80" t="str">
        <f>IF(LEN(Vendor!O52)&lt;1,"",Vendor!O52)</f>
        <v/>
      </c>
      <c r="R52" s="79" t="str">
        <f>IF(LEN(Vendor!P52)&lt;1,"",Vendor!P52)</f>
        <v/>
      </c>
      <c r="S52" s="79" t="str">
        <f>IF(LEN(Vendor!Q52)&lt;1,"",Vendor!Q52)</f>
        <v/>
      </c>
      <c r="T52" s="83" t="str">
        <f>IF(LEN(Vendor!R52)&lt;1,"",Vendor!R52)</f>
        <v/>
      </c>
      <c r="U52" s="84" t="str">
        <f>IF(LEN(Merchandising!S55)&lt;1,"",Merchandising!S55)</f>
        <v/>
      </c>
      <c r="V52" s="85" t="str">
        <f>IF(LEN(Vendor!S52)&lt;1,"",Vendor!S52)</f>
        <v/>
      </c>
      <c r="W52" s="172" t="str">
        <f t="shared" si="5"/>
        <v/>
      </c>
      <c r="X52" s="86" t="str">
        <f>IF(LEN(Merchandising!S55)&lt;1,"",Merchandising!S55)</f>
        <v/>
      </c>
      <c r="Y52" s="87" t="str">
        <f>IF(LEN(Merchandising!O55)&lt;1,"",Merchandising!O55)</f>
        <v/>
      </c>
      <c r="Z52" s="88" t="str">
        <f>IF(LEN(Merchandising!P55)&lt;1,"",Merchandising!P55)</f>
        <v/>
      </c>
      <c r="AA52" s="218" t="str">
        <f>IF(LEN(Vendor!X52)&lt;1,"",Vendor!X52)</f>
        <v/>
      </c>
      <c r="AB52" s="222" t="str">
        <f>_xlfn.SWITCH(Vendor!Z52,"Select","","No Restriction","N: None","Pallet","P: Pallet","Tie/Layer","T: Tie/Layer")</f>
        <v/>
      </c>
      <c r="AC52" s="110" t="str">
        <f>IF(LEN(Merchandising!W55)&lt;1,"",Merchandising!W55)</f>
        <v/>
      </c>
      <c r="AD52" s="89" t="str">
        <f>IF(LEN(Merchandising!X55)&lt;1,"",Merchandising!X55)</f>
        <v/>
      </c>
      <c r="AE52" s="91" t="str">
        <f>IF(LEN(Merchandising!Y55)&lt;1,"",Merchandising!Y55)</f>
        <v/>
      </c>
      <c r="AF52" s="90" t="str">
        <f>IF(LEN(Merchandising!Z55)&lt;1,"",Merchandising!Z55)</f>
        <v/>
      </c>
      <c r="AG52" s="89" t="str">
        <f>IF(LEN(Merchandising!AA55)&lt;1,"",Merchandising!AA55)</f>
        <v/>
      </c>
      <c r="AH52" s="91" t="str">
        <f>IF(LEN(Merchandising!AB55)&lt;1,"",Merchandising!AB55)</f>
        <v/>
      </c>
      <c r="AI52" s="286"/>
      <c r="AJ52" s="287"/>
    </row>
    <row r="53" spans="1:36" ht="22.5" customHeight="1" x14ac:dyDescent="0.25">
      <c r="A53" s="11"/>
      <c r="B53" s="226" t="str">
        <f t="shared" si="4"/>
        <v/>
      </c>
      <c r="C53" s="232" t="str">
        <f>IF(LEN(Merchandising!R56)&lt;1,"",Merchandising!R56)</f>
        <v/>
      </c>
      <c r="D53" s="77" t="str">
        <f>_xlfn.SWITCH(Merchandising!Q56,"Select","","New Item","","Replace - Flow","R","Replace - Stop","R","Bonus","B","")</f>
        <v/>
      </c>
      <c r="E53" s="78" t="str">
        <f>IF(LEN(Vendor!E53)&lt;1,"",Vendor!E53)</f>
        <v/>
      </c>
      <c r="F53" s="78" t="str">
        <f>IF(LEN(Vendor!F53)&lt;1,"",Vendor!F53)</f>
        <v/>
      </c>
      <c r="G53" s="79" t="str">
        <f>IF(LEN(Vendor!G53)&lt;1,"",Vendor!G53)</f>
        <v/>
      </c>
      <c r="H53" s="80" t="str">
        <f>IF(LEN(Vendor!J53)&lt;1,"",Vendor!J53)</f>
        <v/>
      </c>
      <c r="I53" s="79" t="str">
        <f>IF(LEN(Vendor!K53)&lt;1,"",Vendor!K53)</f>
        <v/>
      </c>
      <c r="J53" s="81" t="str">
        <f>IF(LEN(Merchandising!M56)&lt;1,"",Merchandising!M56)</f>
        <v/>
      </c>
      <c r="K53" s="81" t="str">
        <f>IF(LEN(Merchandising!N56)&lt;1,"",Merchandising!N56)</f>
        <v/>
      </c>
      <c r="L53" s="79" t="str">
        <f>IF(LEN(Vendor!H53)&lt;1,"",Vendor!H53)</f>
        <v/>
      </c>
      <c r="M53" s="79" t="str">
        <f>IF(LEN(Merchandising!L56)&lt;1,"",Merchandising!L56)</f>
        <v/>
      </c>
      <c r="N53" s="82" t="str">
        <f>IF(LEN(Vendor!L53)&lt;1,"",Vendor!L53)</f>
        <v/>
      </c>
      <c r="O53" s="82" t="str">
        <f>IF(LEN(Vendor!M53)&lt;1,"",Vendor!M53)</f>
        <v/>
      </c>
      <c r="P53" s="82" t="str">
        <f>IF(LEN(Vendor!N53)&lt;1,"",Vendor!N53)</f>
        <v/>
      </c>
      <c r="Q53" s="80" t="str">
        <f>IF(LEN(Vendor!O53)&lt;1,"",Vendor!O53)</f>
        <v/>
      </c>
      <c r="R53" s="79" t="str">
        <f>IF(LEN(Vendor!P53)&lt;1,"",Vendor!P53)</f>
        <v/>
      </c>
      <c r="S53" s="79" t="str">
        <f>IF(LEN(Vendor!Q53)&lt;1,"",Vendor!Q53)</f>
        <v/>
      </c>
      <c r="T53" s="83" t="str">
        <f>IF(LEN(Vendor!R53)&lt;1,"",Vendor!R53)</f>
        <v/>
      </c>
      <c r="U53" s="84" t="str">
        <f>IF(LEN(Merchandising!S56)&lt;1,"",Merchandising!S56)</f>
        <v/>
      </c>
      <c r="V53" s="85" t="str">
        <f>IF(LEN(Vendor!S53)&lt;1,"",Vendor!S53)</f>
        <v/>
      </c>
      <c r="W53" s="172" t="str">
        <f t="shared" si="5"/>
        <v/>
      </c>
      <c r="X53" s="86" t="str">
        <f>IF(LEN(Merchandising!S56)&lt;1,"",Merchandising!S56)</f>
        <v/>
      </c>
      <c r="Y53" s="87" t="str">
        <f>IF(LEN(Merchandising!O56)&lt;1,"",Merchandising!O56)</f>
        <v/>
      </c>
      <c r="Z53" s="88" t="str">
        <f>IF(LEN(Merchandising!P56)&lt;1,"",Merchandising!P56)</f>
        <v/>
      </c>
      <c r="AA53" s="218" t="str">
        <f>IF(LEN(Vendor!X53)&lt;1,"",Vendor!X53)</f>
        <v/>
      </c>
      <c r="AB53" s="222" t="str">
        <f>_xlfn.SWITCH(Vendor!Z53,"Select","","No Restriction","N: None","Pallet","P: Pallet","Tie/Layer","T: Tie/Layer")</f>
        <v/>
      </c>
      <c r="AC53" s="110" t="str">
        <f>IF(LEN(Merchandising!W56)&lt;1,"",Merchandising!W56)</f>
        <v/>
      </c>
      <c r="AD53" s="89" t="str">
        <f>IF(LEN(Merchandising!X56)&lt;1,"",Merchandising!X56)</f>
        <v/>
      </c>
      <c r="AE53" s="91" t="str">
        <f>IF(LEN(Merchandising!Y56)&lt;1,"",Merchandising!Y56)</f>
        <v/>
      </c>
      <c r="AF53" s="90" t="str">
        <f>IF(LEN(Merchandising!Z56)&lt;1,"",Merchandising!Z56)</f>
        <v/>
      </c>
      <c r="AG53" s="89" t="str">
        <f>IF(LEN(Merchandising!AA56)&lt;1,"",Merchandising!AA56)</f>
        <v/>
      </c>
      <c r="AH53" s="91" t="str">
        <f>IF(LEN(Merchandising!AB56)&lt;1,"",Merchandising!AB56)</f>
        <v/>
      </c>
      <c r="AI53" s="286"/>
      <c r="AJ53" s="287"/>
    </row>
    <row r="54" spans="1:36" ht="22.5" customHeight="1" x14ac:dyDescent="0.25">
      <c r="A54" s="11"/>
      <c r="B54" s="226" t="str">
        <f t="shared" si="4"/>
        <v/>
      </c>
      <c r="C54" s="232" t="str">
        <f>IF(LEN(Merchandising!R57)&lt;1,"",Merchandising!R57)</f>
        <v/>
      </c>
      <c r="D54" s="77" t="str">
        <f>_xlfn.SWITCH(Merchandising!Q57,"Select","","New Item","","Replace - Flow","R","Replace - Stop","R","Bonus","B","")</f>
        <v/>
      </c>
      <c r="E54" s="78" t="str">
        <f>IF(LEN(Vendor!E54)&lt;1,"",Vendor!E54)</f>
        <v/>
      </c>
      <c r="F54" s="78" t="str">
        <f>IF(LEN(Vendor!F54)&lt;1,"",Vendor!F54)</f>
        <v/>
      </c>
      <c r="G54" s="79" t="str">
        <f>IF(LEN(Vendor!G54)&lt;1,"",Vendor!G54)</f>
        <v/>
      </c>
      <c r="H54" s="80" t="str">
        <f>IF(LEN(Vendor!J54)&lt;1,"",Vendor!J54)</f>
        <v/>
      </c>
      <c r="I54" s="79" t="str">
        <f>IF(LEN(Vendor!K54)&lt;1,"",Vendor!K54)</f>
        <v/>
      </c>
      <c r="J54" s="81" t="str">
        <f>IF(LEN(Merchandising!M57)&lt;1,"",Merchandising!M57)</f>
        <v/>
      </c>
      <c r="K54" s="81" t="str">
        <f>IF(LEN(Merchandising!N57)&lt;1,"",Merchandising!N57)</f>
        <v/>
      </c>
      <c r="L54" s="79" t="str">
        <f>IF(LEN(Vendor!H54)&lt;1,"",Vendor!H54)</f>
        <v/>
      </c>
      <c r="M54" s="79" t="str">
        <f>IF(LEN(Merchandising!L57)&lt;1,"",Merchandising!L57)</f>
        <v/>
      </c>
      <c r="N54" s="82" t="str">
        <f>IF(LEN(Vendor!L54)&lt;1,"",Vendor!L54)</f>
        <v/>
      </c>
      <c r="O54" s="82" t="str">
        <f>IF(LEN(Vendor!M54)&lt;1,"",Vendor!M54)</f>
        <v/>
      </c>
      <c r="P54" s="82" t="str">
        <f>IF(LEN(Vendor!N54)&lt;1,"",Vendor!N54)</f>
        <v/>
      </c>
      <c r="Q54" s="80" t="str">
        <f>IF(LEN(Vendor!O54)&lt;1,"",Vendor!O54)</f>
        <v/>
      </c>
      <c r="R54" s="79" t="str">
        <f>IF(LEN(Vendor!P54)&lt;1,"",Vendor!P54)</f>
        <v/>
      </c>
      <c r="S54" s="79" t="str">
        <f>IF(LEN(Vendor!Q54)&lt;1,"",Vendor!Q54)</f>
        <v/>
      </c>
      <c r="T54" s="83" t="str">
        <f>IF(LEN(Vendor!R54)&lt;1,"",Vendor!R54)</f>
        <v/>
      </c>
      <c r="U54" s="84" t="str">
        <f>IF(LEN(Merchandising!S57)&lt;1,"",Merchandising!S57)</f>
        <v/>
      </c>
      <c r="V54" s="85" t="str">
        <f>IF(LEN(Vendor!S54)&lt;1,"",Vendor!S54)</f>
        <v/>
      </c>
      <c r="W54" s="172" t="str">
        <f t="shared" si="5"/>
        <v/>
      </c>
      <c r="X54" s="86" t="str">
        <f>IF(LEN(Merchandising!S57)&lt;1,"",Merchandising!S57)</f>
        <v/>
      </c>
      <c r="Y54" s="87" t="str">
        <f>IF(LEN(Merchandising!O57)&lt;1,"",Merchandising!O57)</f>
        <v/>
      </c>
      <c r="Z54" s="88" t="str">
        <f>IF(LEN(Merchandising!P57)&lt;1,"",Merchandising!P57)</f>
        <v/>
      </c>
      <c r="AA54" s="218" t="str">
        <f>IF(LEN(Vendor!X54)&lt;1,"",Vendor!X54)</f>
        <v/>
      </c>
      <c r="AB54" s="222" t="str">
        <f>_xlfn.SWITCH(Vendor!Z54,"Select","","No Restriction","N: None","Pallet","P: Pallet","Tie/Layer","T: Tie/Layer")</f>
        <v/>
      </c>
      <c r="AC54" s="110" t="str">
        <f>IF(LEN(Merchandising!W57)&lt;1,"",Merchandising!W57)</f>
        <v/>
      </c>
      <c r="AD54" s="89" t="str">
        <f>IF(LEN(Merchandising!X57)&lt;1,"",Merchandising!X57)</f>
        <v/>
      </c>
      <c r="AE54" s="91" t="str">
        <f>IF(LEN(Merchandising!Y57)&lt;1,"",Merchandising!Y57)</f>
        <v/>
      </c>
      <c r="AF54" s="90" t="str">
        <f>IF(LEN(Merchandising!Z57)&lt;1,"",Merchandising!Z57)</f>
        <v/>
      </c>
      <c r="AG54" s="89" t="str">
        <f>IF(LEN(Merchandising!AA57)&lt;1,"",Merchandising!AA57)</f>
        <v/>
      </c>
      <c r="AH54" s="91" t="str">
        <f>IF(LEN(Merchandising!AB57)&lt;1,"",Merchandising!AB57)</f>
        <v/>
      </c>
      <c r="AI54" s="286"/>
      <c r="AJ54" s="287"/>
    </row>
    <row r="55" spans="1:36" ht="22.5" customHeight="1" x14ac:dyDescent="0.25">
      <c r="A55" s="11"/>
      <c r="B55" s="226" t="str">
        <f t="shared" si="4"/>
        <v/>
      </c>
      <c r="C55" s="232" t="str">
        <f>IF(LEN(Merchandising!R58)&lt;1,"",Merchandising!R58)</f>
        <v/>
      </c>
      <c r="D55" s="77" t="str">
        <f>_xlfn.SWITCH(Merchandising!Q58,"Select","","New Item","","Replace - Flow","R","Replace - Stop","R","Bonus","B","")</f>
        <v/>
      </c>
      <c r="E55" s="78" t="str">
        <f>IF(LEN(Vendor!E55)&lt;1,"",Vendor!E55)</f>
        <v/>
      </c>
      <c r="F55" s="78" t="str">
        <f>IF(LEN(Vendor!F55)&lt;1,"",Vendor!F55)</f>
        <v/>
      </c>
      <c r="G55" s="79" t="str">
        <f>IF(LEN(Vendor!G55)&lt;1,"",Vendor!G55)</f>
        <v/>
      </c>
      <c r="H55" s="80" t="str">
        <f>IF(LEN(Vendor!J55)&lt;1,"",Vendor!J55)</f>
        <v/>
      </c>
      <c r="I55" s="79" t="str">
        <f>IF(LEN(Vendor!K55)&lt;1,"",Vendor!K55)</f>
        <v/>
      </c>
      <c r="J55" s="81" t="str">
        <f>IF(LEN(Merchandising!M58)&lt;1,"",Merchandising!M58)</f>
        <v/>
      </c>
      <c r="K55" s="81" t="str">
        <f>IF(LEN(Merchandising!N58)&lt;1,"",Merchandising!N58)</f>
        <v/>
      </c>
      <c r="L55" s="79" t="str">
        <f>IF(LEN(Vendor!H55)&lt;1,"",Vendor!H55)</f>
        <v/>
      </c>
      <c r="M55" s="79" t="str">
        <f>IF(LEN(Merchandising!L58)&lt;1,"",Merchandising!L58)</f>
        <v/>
      </c>
      <c r="N55" s="82" t="str">
        <f>IF(LEN(Vendor!L55)&lt;1,"",Vendor!L55)</f>
        <v/>
      </c>
      <c r="O55" s="82" t="str">
        <f>IF(LEN(Vendor!M55)&lt;1,"",Vendor!M55)</f>
        <v/>
      </c>
      <c r="P55" s="82" t="str">
        <f>IF(LEN(Vendor!N55)&lt;1,"",Vendor!N55)</f>
        <v/>
      </c>
      <c r="Q55" s="80" t="str">
        <f>IF(LEN(Vendor!O55)&lt;1,"",Vendor!O55)</f>
        <v/>
      </c>
      <c r="R55" s="79" t="str">
        <f>IF(LEN(Vendor!P55)&lt;1,"",Vendor!P55)</f>
        <v/>
      </c>
      <c r="S55" s="79" t="str">
        <f>IF(LEN(Vendor!Q55)&lt;1,"",Vendor!Q55)</f>
        <v/>
      </c>
      <c r="T55" s="83" t="str">
        <f>IF(LEN(Vendor!R55)&lt;1,"",Vendor!R55)</f>
        <v/>
      </c>
      <c r="U55" s="84" t="str">
        <f>IF(LEN(Merchandising!S58)&lt;1,"",Merchandising!S58)</f>
        <v/>
      </c>
      <c r="V55" s="85" t="str">
        <f>IF(LEN(Vendor!S55)&lt;1,"",Vendor!S55)</f>
        <v/>
      </c>
      <c r="W55" s="172" t="str">
        <f t="shared" si="5"/>
        <v/>
      </c>
      <c r="X55" s="86" t="str">
        <f>IF(LEN(Merchandising!S58)&lt;1,"",Merchandising!S58)</f>
        <v/>
      </c>
      <c r="Y55" s="87" t="str">
        <f>IF(LEN(Merchandising!O58)&lt;1,"",Merchandising!O58)</f>
        <v/>
      </c>
      <c r="Z55" s="88" t="str">
        <f>IF(LEN(Merchandising!P58)&lt;1,"",Merchandising!P58)</f>
        <v/>
      </c>
      <c r="AA55" s="218" t="str">
        <f>IF(LEN(Vendor!X55)&lt;1,"",Vendor!X55)</f>
        <v/>
      </c>
      <c r="AB55" s="222" t="str">
        <f>_xlfn.SWITCH(Vendor!Z55,"Select","","No Restriction","N: None","Pallet","P: Pallet","Tie/Layer","T: Tie/Layer")</f>
        <v/>
      </c>
      <c r="AC55" s="110" t="str">
        <f>IF(LEN(Merchandising!W58)&lt;1,"",Merchandising!W58)</f>
        <v/>
      </c>
      <c r="AD55" s="89" t="str">
        <f>IF(LEN(Merchandising!X58)&lt;1,"",Merchandising!X58)</f>
        <v/>
      </c>
      <c r="AE55" s="91" t="str">
        <f>IF(LEN(Merchandising!Y58)&lt;1,"",Merchandising!Y58)</f>
        <v/>
      </c>
      <c r="AF55" s="90" t="str">
        <f>IF(LEN(Merchandising!Z58)&lt;1,"",Merchandising!Z58)</f>
        <v/>
      </c>
      <c r="AG55" s="89" t="str">
        <f>IF(LEN(Merchandising!AA58)&lt;1,"",Merchandising!AA58)</f>
        <v/>
      </c>
      <c r="AH55" s="91" t="str">
        <f>IF(LEN(Merchandising!AB58)&lt;1,"",Merchandising!AB58)</f>
        <v/>
      </c>
      <c r="AI55" s="286"/>
      <c r="AJ55" s="287"/>
    </row>
    <row r="56" spans="1:36" ht="22.5" customHeight="1" x14ac:dyDescent="0.25">
      <c r="A56" s="11"/>
      <c r="B56" s="226" t="str">
        <f t="shared" si="4"/>
        <v/>
      </c>
      <c r="C56" s="232" t="str">
        <f>IF(LEN(Merchandising!R59)&lt;1,"",Merchandising!R59)</f>
        <v/>
      </c>
      <c r="D56" s="77" t="str">
        <f>_xlfn.SWITCH(Merchandising!Q59,"Select","","New Item","","Replace - Flow","R","Replace - Stop","R","Bonus","B","")</f>
        <v/>
      </c>
      <c r="E56" s="78" t="str">
        <f>IF(LEN(Vendor!E56)&lt;1,"",Vendor!E56)</f>
        <v/>
      </c>
      <c r="F56" s="78" t="str">
        <f>IF(LEN(Vendor!F56)&lt;1,"",Vendor!F56)</f>
        <v/>
      </c>
      <c r="G56" s="79" t="str">
        <f>IF(LEN(Vendor!G56)&lt;1,"",Vendor!G56)</f>
        <v/>
      </c>
      <c r="H56" s="80" t="str">
        <f>IF(LEN(Vendor!J56)&lt;1,"",Vendor!J56)</f>
        <v/>
      </c>
      <c r="I56" s="79" t="str">
        <f>IF(LEN(Vendor!K56)&lt;1,"",Vendor!K56)</f>
        <v/>
      </c>
      <c r="J56" s="81" t="str">
        <f>IF(LEN(Merchandising!M59)&lt;1,"",Merchandising!M59)</f>
        <v/>
      </c>
      <c r="K56" s="81" t="str">
        <f>IF(LEN(Merchandising!N59)&lt;1,"",Merchandising!N59)</f>
        <v/>
      </c>
      <c r="L56" s="79" t="str">
        <f>IF(LEN(Vendor!H56)&lt;1,"",Vendor!H56)</f>
        <v/>
      </c>
      <c r="M56" s="79" t="str">
        <f>IF(LEN(Merchandising!L59)&lt;1,"",Merchandising!L59)</f>
        <v/>
      </c>
      <c r="N56" s="82" t="str">
        <f>IF(LEN(Vendor!L56)&lt;1,"",Vendor!L56)</f>
        <v/>
      </c>
      <c r="O56" s="82" t="str">
        <f>IF(LEN(Vendor!M56)&lt;1,"",Vendor!M56)</f>
        <v/>
      </c>
      <c r="P56" s="82" t="str">
        <f>IF(LEN(Vendor!N56)&lt;1,"",Vendor!N56)</f>
        <v/>
      </c>
      <c r="Q56" s="80" t="str">
        <f>IF(LEN(Vendor!O56)&lt;1,"",Vendor!O56)</f>
        <v/>
      </c>
      <c r="R56" s="79" t="str">
        <f>IF(LEN(Vendor!P56)&lt;1,"",Vendor!P56)</f>
        <v/>
      </c>
      <c r="S56" s="79" t="str">
        <f>IF(LEN(Vendor!Q56)&lt;1,"",Vendor!Q56)</f>
        <v/>
      </c>
      <c r="T56" s="83" t="str">
        <f>IF(LEN(Vendor!R56)&lt;1,"",Vendor!R56)</f>
        <v/>
      </c>
      <c r="U56" s="84" t="str">
        <f>IF(LEN(Merchandising!S59)&lt;1,"",Merchandising!S59)</f>
        <v/>
      </c>
      <c r="V56" s="85" t="str">
        <f>IF(LEN(Vendor!S56)&lt;1,"",Vendor!S56)</f>
        <v/>
      </c>
      <c r="W56" s="172" t="str">
        <f t="shared" si="5"/>
        <v/>
      </c>
      <c r="X56" s="86" t="str">
        <f>IF(LEN(Merchandising!S59)&lt;1,"",Merchandising!S59)</f>
        <v/>
      </c>
      <c r="Y56" s="87" t="str">
        <f>IF(LEN(Merchandising!O59)&lt;1,"",Merchandising!O59)</f>
        <v/>
      </c>
      <c r="Z56" s="88" t="str">
        <f>IF(LEN(Merchandising!P59)&lt;1,"",Merchandising!P59)</f>
        <v/>
      </c>
      <c r="AA56" s="218" t="str">
        <f>IF(LEN(Vendor!X56)&lt;1,"",Vendor!X56)</f>
        <v/>
      </c>
      <c r="AB56" s="222" t="str">
        <f>_xlfn.SWITCH(Vendor!Z56,"Select","","No Restriction","N: None","Pallet","P: Pallet","Tie/Layer","T: Tie/Layer")</f>
        <v/>
      </c>
      <c r="AC56" s="110" t="str">
        <f>IF(LEN(Merchandising!W59)&lt;1,"",Merchandising!W59)</f>
        <v/>
      </c>
      <c r="AD56" s="89" t="str">
        <f>IF(LEN(Merchandising!X59)&lt;1,"",Merchandising!X59)</f>
        <v/>
      </c>
      <c r="AE56" s="91" t="str">
        <f>IF(LEN(Merchandising!Y59)&lt;1,"",Merchandising!Y59)</f>
        <v/>
      </c>
      <c r="AF56" s="90" t="str">
        <f>IF(LEN(Merchandising!Z59)&lt;1,"",Merchandising!Z59)</f>
        <v/>
      </c>
      <c r="AG56" s="89" t="str">
        <f>IF(LEN(Merchandising!AA59)&lt;1,"",Merchandising!AA59)</f>
        <v/>
      </c>
      <c r="AH56" s="91" t="str">
        <f>IF(LEN(Merchandising!AB59)&lt;1,"",Merchandising!AB59)</f>
        <v/>
      </c>
      <c r="AI56" s="286"/>
      <c r="AJ56" s="287"/>
    </row>
    <row r="57" spans="1:36" ht="22.5" customHeight="1" x14ac:dyDescent="0.25">
      <c r="A57" s="11"/>
      <c r="B57" s="226" t="str">
        <f t="shared" si="4"/>
        <v/>
      </c>
      <c r="C57" s="232" t="str">
        <f>IF(LEN(Merchandising!R60)&lt;1,"",Merchandising!R60)</f>
        <v/>
      </c>
      <c r="D57" s="77" t="str">
        <f>_xlfn.SWITCH(Merchandising!Q60,"Select","","New Item","","Replace - Flow","R","Replace - Stop","R","Bonus","B","")</f>
        <v/>
      </c>
      <c r="E57" s="78" t="str">
        <f>IF(LEN(Vendor!E57)&lt;1,"",Vendor!E57)</f>
        <v/>
      </c>
      <c r="F57" s="78" t="str">
        <f>IF(LEN(Vendor!F57)&lt;1,"",Vendor!F57)</f>
        <v/>
      </c>
      <c r="G57" s="79" t="str">
        <f>IF(LEN(Vendor!G57)&lt;1,"",Vendor!G57)</f>
        <v/>
      </c>
      <c r="H57" s="80" t="str">
        <f>IF(LEN(Vendor!J57)&lt;1,"",Vendor!J57)</f>
        <v/>
      </c>
      <c r="I57" s="79" t="str">
        <f>IF(LEN(Vendor!K57)&lt;1,"",Vendor!K57)</f>
        <v/>
      </c>
      <c r="J57" s="81" t="str">
        <f>IF(LEN(Merchandising!M60)&lt;1,"",Merchandising!M60)</f>
        <v/>
      </c>
      <c r="K57" s="81" t="str">
        <f>IF(LEN(Merchandising!N60)&lt;1,"",Merchandising!N60)</f>
        <v/>
      </c>
      <c r="L57" s="79" t="str">
        <f>IF(LEN(Vendor!H57)&lt;1,"",Vendor!H57)</f>
        <v/>
      </c>
      <c r="M57" s="79" t="str">
        <f>IF(LEN(Merchandising!L60)&lt;1,"",Merchandising!L60)</f>
        <v/>
      </c>
      <c r="N57" s="82" t="str">
        <f>IF(LEN(Vendor!L57)&lt;1,"",Vendor!L57)</f>
        <v/>
      </c>
      <c r="O57" s="82" t="str">
        <f>IF(LEN(Vendor!M57)&lt;1,"",Vendor!M57)</f>
        <v/>
      </c>
      <c r="P57" s="82" t="str">
        <f>IF(LEN(Vendor!N57)&lt;1,"",Vendor!N57)</f>
        <v/>
      </c>
      <c r="Q57" s="80" t="str">
        <f>IF(LEN(Vendor!O57)&lt;1,"",Vendor!O57)</f>
        <v/>
      </c>
      <c r="R57" s="79" t="str">
        <f>IF(LEN(Vendor!P57)&lt;1,"",Vendor!P57)</f>
        <v/>
      </c>
      <c r="S57" s="79" t="str">
        <f>IF(LEN(Vendor!Q57)&lt;1,"",Vendor!Q57)</f>
        <v/>
      </c>
      <c r="T57" s="83" t="str">
        <f>IF(LEN(Vendor!R57)&lt;1,"",Vendor!R57)</f>
        <v/>
      </c>
      <c r="U57" s="84" t="str">
        <f>IF(LEN(Merchandising!S60)&lt;1,"",Merchandising!S60)</f>
        <v/>
      </c>
      <c r="V57" s="85" t="str">
        <f>IF(LEN(Vendor!S57)&lt;1,"",Vendor!S57)</f>
        <v/>
      </c>
      <c r="W57" s="172" t="str">
        <f t="shared" si="5"/>
        <v/>
      </c>
      <c r="X57" s="86" t="str">
        <f>IF(LEN(Merchandising!S60)&lt;1,"",Merchandising!S60)</f>
        <v/>
      </c>
      <c r="Y57" s="87" t="str">
        <f>IF(LEN(Merchandising!O60)&lt;1,"",Merchandising!O60)</f>
        <v/>
      </c>
      <c r="Z57" s="88" t="str">
        <f>IF(LEN(Merchandising!P60)&lt;1,"",Merchandising!P60)</f>
        <v/>
      </c>
      <c r="AA57" s="218" t="str">
        <f>IF(LEN(Vendor!X57)&lt;1,"",Vendor!X57)</f>
        <v/>
      </c>
      <c r="AB57" s="222" t="str">
        <f>_xlfn.SWITCH(Vendor!Z57,"Select","","No Restriction","N: None","Pallet","P: Pallet","Tie/Layer","T: Tie/Layer")</f>
        <v/>
      </c>
      <c r="AC57" s="110" t="str">
        <f>IF(LEN(Merchandising!W60)&lt;1,"",Merchandising!W60)</f>
        <v/>
      </c>
      <c r="AD57" s="89" t="str">
        <f>IF(LEN(Merchandising!X60)&lt;1,"",Merchandising!X60)</f>
        <v/>
      </c>
      <c r="AE57" s="91" t="str">
        <f>IF(LEN(Merchandising!Y60)&lt;1,"",Merchandising!Y60)</f>
        <v/>
      </c>
      <c r="AF57" s="90" t="str">
        <f>IF(LEN(Merchandising!Z60)&lt;1,"",Merchandising!Z60)</f>
        <v/>
      </c>
      <c r="AG57" s="89" t="str">
        <f>IF(LEN(Merchandising!AA60)&lt;1,"",Merchandising!AA60)</f>
        <v/>
      </c>
      <c r="AH57" s="91" t="str">
        <f>IF(LEN(Merchandising!AB60)&lt;1,"",Merchandising!AB60)</f>
        <v/>
      </c>
      <c r="AI57" s="286"/>
      <c r="AJ57" s="287"/>
    </row>
    <row r="58" spans="1:36" ht="22.5" customHeight="1" x14ac:dyDescent="0.25">
      <c r="A58" s="11"/>
      <c r="B58" s="226" t="str">
        <f t="shared" si="4"/>
        <v/>
      </c>
      <c r="C58" s="232" t="str">
        <f>IF(LEN(Merchandising!R61)&lt;1,"",Merchandising!R61)</f>
        <v/>
      </c>
      <c r="D58" s="77" t="str">
        <f>_xlfn.SWITCH(Merchandising!Q61,"Select","","New Item","","Replace - Flow","R","Replace - Stop","R","Bonus","B","")</f>
        <v/>
      </c>
      <c r="E58" s="78" t="str">
        <f>IF(LEN(Vendor!E58)&lt;1,"",Vendor!E58)</f>
        <v/>
      </c>
      <c r="F58" s="78" t="str">
        <f>IF(LEN(Vendor!F58)&lt;1,"",Vendor!F58)</f>
        <v/>
      </c>
      <c r="G58" s="79" t="str">
        <f>IF(LEN(Vendor!G58)&lt;1,"",Vendor!G58)</f>
        <v/>
      </c>
      <c r="H58" s="80" t="str">
        <f>IF(LEN(Vendor!J58)&lt;1,"",Vendor!J58)</f>
        <v/>
      </c>
      <c r="I58" s="79" t="str">
        <f>IF(LEN(Vendor!K58)&lt;1,"",Vendor!K58)</f>
        <v/>
      </c>
      <c r="J58" s="81" t="str">
        <f>IF(LEN(Merchandising!M61)&lt;1,"",Merchandising!M61)</f>
        <v/>
      </c>
      <c r="K58" s="81" t="str">
        <f>IF(LEN(Merchandising!N61)&lt;1,"",Merchandising!N61)</f>
        <v/>
      </c>
      <c r="L58" s="79" t="str">
        <f>IF(LEN(Vendor!H58)&lt;1,"",Vendor!H58)</f>
        <v/>
      </c>
      <c r="M58" s="79" t="str">
        <f>IF(LEN(Merchandising!L61)&lt;1,"",Merchandising!L61)</f>
        <v/>
      </c>
      <c r="N58" s="82" t="str">
        <f>IF(LEN(Vendor!L58)&lt;1,"",Vendor!L58)</f>
        <v/>
      </c>
      <c r="O58" s="82" t="str">
        <f>IF(LEN(Vendor!M58)&lt;1,"",Vendor!M58)</f>
        <v/>
      </c>
      <c r="P58" s="82" t="str">
        <f>IF(LEN(Vendor!N58)&lt;1,"",Vendor!N58)</f>
        <v/>
      </c>
      <c r="Q58" s="80" t="str">
        <f>IF(LEN(Vendor!O58)&lt;1,"",Vendor!O58)</f>
        <v/>
      </c>
      <c r="R58" s="79" t="str">
        <f>IF(LEN(Vendor!P58)&lt;1,"",Vendor!P58)</f>
        <v/>
      </c>
      <c r="S58" s="79" t="str">
        <f>IF(LEN(Vendor!Q58)&lt;1,"",Vendor!Q58)</f>
        <v/>
      </c>
      <c r="T58" s="83" t="str">
        <f>IF(LEN(Vendor!R58)&lt;1,"",Vendor!R58)</f>
        <v/>
      </c>
      <c r="U58" s="84" t="str">
        <f>IF(LEN(Merchandising!S61)&lt;1,"",Merchandising!S61)</f>
        <v/>
      </c>
      <c r="V58" s="85" t="str">
        <f>IF(LEN(Vendor!S58)&lt;1,"",Vendor!S58)</f>
        <v/>
      </c>
      <c r="W58" s="172" t="str">
        <f t="shared" si="5"/>
        <v/>
      </c>
      <c r="X58" s="86" t="str">
        <f>IF(LEN(Merchandising!S61)&lt;1,"",Merchandising!S61)</f>
        <v/>
      </c>
      <c r="Y58" s="87" t="str">
        <f>IF(LEN(Merchandising!O61)&lt;1,"",Merchandising!O61)</f>
        <v/>
      </c>
      <c r="Z58" s="88" t="str">
        <f>IF(LEN(Merchandising!P61)&lt;1,"",Merchandising!P61)</f>
        <v/>
      </c>
      <c r="AA58" s="218" t="str">
        <f>IF(LEN(Vendor!X58)&lt;1,"",Vendor!X58)</f>
        <v/>
      </c>
      <c r="AB58" s="222" t="str">
        <f>_xlfn.SWITCH(Vendor!Z58,"Select","","No Restriction","N: None","Pallet","P: Pallet","Tie/Layer","T: Tie/Layer")</f>
        <v/>
      </c>
      <c r="AC58" s="110" t="str">
        <f>IF(LEN(Merchandising!W61)&lt;1,"",Merchandising!W61)</f>
        <v/>
      </c>
      <c r="AD58" s="89" t="str">
        <f>IF(LEN(Merchandising!X61)&lt;1,"",Merchandising!X61)</f>
        <v/>
      </c>
      <c r="AE58" s="91" t="str">
        <f>IF(LEN(Merchandising!Y61)&lt;1,"",Merchandising!Y61)</f>
        <v/>
      </c>
      <c r="AF58" s="90" t="str">
        <f>IF(LEN(Merchandising!Z61)&lt;1,"",Merchandising!Z61)</f>
        <v/>
      </c>
      <c r="AG58" s="89" t="str">
        <f>IF(LEN(Merchandising!AA61)&lt;1,"",Merchandising!AA61)</f>
        <v/>
      </c>
      <c r="AH58" s="91" t="str">
        <f>IF(LEN(Merchandising!AB61)&lt;1,"",Merchandising!AB61)</f>
        <v/>
      </c>
      <c r="AI58" s="286"/>
      <c r="AJ58" s="287"/>
    </row>
    <row r="59" spans="1:36" ht="22.5" customHeight="1" x14ac:dyDescent="0.25">
      <c r="A59" s="11"/>
      <c r="B59" s="226" t="str">
        <f t="shared" si="4"/>
        <v/>
      </c>
      <c r="C59" s="232" t="str">
        <f>IF(LEN(Merchandising!R62)&lt;1,"",Merchandising!R62)</f>
        <v/>
      </c>
      <c r="D59" s="77" t="str">
        <f>_xlfn.SWITCH(Merchandising!Q62,"Select","","New Item","","Replace - Flow","R","Replace - Stop","R","Bonus","B","")</f>
        <v/>
      </c>
      <c r="E59" s="78" t="str">
        <f>IF(LEN(Vendor!E59)&lt;1,"",Vendor!E59)</f>
        <v/>
      </c>
      <c r="F59" s="78" t="str">
        <f>IF(LEN(Vendor!F59)&lt;1,"",Vendor!F59)</f>
        <v/>
      </c>
      <c r="G59" s="79" t="str">
        <f>IF(LEN(Vendor!G59)&lt;1,"",Vendor!G59)</f>
        <v/>
      </c>
      <c r="H59" s="80" t="str">
        <f>IF(LEN(Vendor!J59)&lt;1,"",Vendor!J59)</f>
        <v/>
      </c>
      <c r="I59" s="79" t="str">
        <f>IF(LEN(Vendor!K59)&lt;1,"",Vendor!K59)</f>
        <v/>
      </c>
      <c r="J59" s="81" t="str">
        <f>IF(LEN(Merchandising!M62)&lt;1,"",Merchandising!M62)</f>
        <v/>
      </c>
      <c r="K59" s="81" t="str">
        <f>IF(LEN(Merchandising!N62)&lt;1,"",Merchandising!N62)</f>
        <v/>
      </c>
      <c r="L59" s="79" t="str">
        <f>IF(LEN(Vendor!H59)&lt;1,"",Vendor!H59)</f>
        <v/>
      </c>
      <c r="M59" s="79" t="str">
        <f>IF(LEN(Merchandising!L62)&lt;1,"",Merchandising!L62)</f>
        <v/>
      </c>
      <c r="N59" s="82" t="str">
        <f>IF(LEN(Vendor!L59)&lt;1,"",Vendor!L59)</f>
        <v/>
      </c>
      <c r="O59" s="82" t="str">
        <f>IF(LEN(Vendor!M59)&lt;1,"",Vendor!M59)</f>
        <v/>
      </c>
      <c r="P59" s="82" t="str">
        <f>IF(LEN(Vendor!N59)&lt;1,"",Vendor!N59)</f>
        <v/>
      </c>
      <c r="Q59" s="80" t="str">
        <f>IF(LEN(Vendor!O59)&lt;1,"",Vendor!O59)</f>
        <v/>
      </c>
      <c r="R59" s="79" t="str">
        <f>IF(LEN(Vendor!P59)&lt;1,"",Vendor!P59)</f>
        <v/>
      </c>
      <c r="S59" s="79" t="str">
        <f>IF(LEN(Vendor!Q59)&lt;1,"",Vendor!Q59)</f>
        <v/>
      </c>
      <c r="T59" s="83" t="str">
        <f>IF(LEN(Vendor!R59)&lt;1,"",Vendor!R59)</f>
        <v/>
      </c>
      <c r="U59" s="84" t="str">
        <f>IF(LEN(Merchandising!S62)&lt;1,"",Merchandising!S62)</f>
        <v/>
      </c>
      <c r="V59" s="85" t="str">
        <f>IF(LEN(Vendor!S59)&lt;1,"",Vendor!S59)</f>
        <v/>
      </c>
      <c r="W59" s="172" t="str">
        <f t="shared" si="5"/>
        <v/>
      </c>
      <c r="X59" s="86" t="str">
        <f>IF(LEN(Merchandising!S62)&lt;1,"",Merchandising!S62)</f>
        <v/>
      </c>
      <c r="Y59" s="87" t="str">
        <f>IF(LEN(Merchandising!O62)&lt;1,"",Merchandising!O62)</f>
        <v/>
      </c>
      <c r="Z59" s="88" t="str">
        <f>IF(LEN(Merchandising!P62)&lt;1,"",Merchandising!P62)</f>
        <v/>
      </c>
      <c r="AA59" s="218" t="str">
        <f>IF(LEN(Vendor!X59)&lt;1,"",Vendor!X59)</f>
        <v/>
      </c>
      <c r="AB59" s="222" t="str">
        <f>_xlfn.SWITCH(Vendor!Z59,"Select","","No Restriction","N: None","Pallet","P: Pallet","Tie/Layer","T: Tie/Layer")</f>
        <v/>
      </c>
      <c r="AC59" s="110" t="str">
        <f>IF(LEN(Merchandising!W62)&lt;1,"",Merchandising!W62)</f>
        <v/>
      </c>
      <c r="AD59" s="89" t="str">
        <f>IF(LEN(Merchandising!X62)&lt;1,"",Merchandising!X62)</f>
        <v/>
      </c>
      <c r="AE59" s="91" t="str">
        <f>IF(LEN(Merchandising!Y62)&lt;1,"",Merchandising!Y62)</f>
        <v/>
      </c>
      <c r="AF59" s="90" t="str">
        <f>IF(LEN(Merchandising!Z62)&lt;1,"",Merchandising!Z62)</f>
        <v/>
      </c>
      <c r="AG59" s="89" t="str">
        <f>IF(LEN(Merchandising!AA62)&lt;1,"",Merchandising!AA62)</f>
        <v/>
      </c>
      <c r="AH59" s="91" t="str">
        <f>IF(LEN(Merchandising!AB62)&lt;1,"",Merchandising!AB62)</f>
        <v/>
      </c>
      <c r="AI59" s="286"/>
      <c r="AJ59" s="287"/>
    </row>
    <row r="60" spans="1:36" ht="22.5" customHeight="1" x14ac:dyDescent="0.25">
      <c r="A60" s="11"/>
      <c r="B60" s="226" t="str">
        <f t="shared" si="4"/>
        <v/>
      </c>
      <c r="C60" s="232" t="str">
        <f>IF(LEN(Merchandising!R63)&lt;1,"",Merchandising!R63)</f>
        <v/>
      </c>
      <c r="D60" s="77" t="str">
        <f>_xlfn.SWITCH(Merchandising!Q63,"Select","","New Item","","Replace - Flow","R","Replace - Stop","R","Bonus","B","")</f>
        <v/>
      </c>
      <c r="E60" s="78" t="str">
        <f>IF(LEN(Vendor!E60)&lt;1,"",Vendor!E60)</f>
        <v/>
      </c>
      <c r="F60" s="78" t="str">
        <f>IF(LEN(Vendor!F60)&lt;1,"",Vendor!F60)</f>
        <v/>
      </c>
      <c r="G60" s="79" t="str">
        <f>IF(LEN(Vendor!G60)&lt;1,"",Vendor!G60)</f>
        <v/>
      </c>
      <c r="H60" s="80" t="str">
        <f>IF(LEN(Vendor!J60)&lt;1,"",Vendor!J60)</f>
        <v/>
      </c>
      <c r="I60" s="79" t="str">
        <f>IF(LEN(Vendor!K60)&lt;1,"",Vendor!K60)</f>
        <v/>
      </c>
      <c r="J60" s="81" t="str">
        <f>IF(LEN(Merchandising!M63)&lt;1,"",Merchandising!M63)</f>
        <v/>
      </c>
      <c r="K60" s="81" t="str">
        <f>IF(LEN(Merchandising!N63)&lt;1,"",Merchandising!N63)</f>
        <v/>
      </c>
      <c r="L60" s="79" t="str">
        <f>IF(LEN(Vendor!H60)&lt;1,"",Vendor!H60)</f>
        <v/>
      </c>
      <c r="M60" s="79" t="str">
        <f>IF(LEN(Merchandising!L63)&lt;1,"",Merchandising!L63)</f>
        <v/>
      </c>
      <c r="N60" s="82" t="str">
        <f>IF(LEN(Vendor!L60)&lt;1,"",Vendor!L60)</f>
        <v/>
      </c>
      <c r="O60" s="82" t="str">
        <f>IF(LEN(Vendor!M60)&lt;1,"",Vendor!M60)</f>
        <v/>
      </c>
      <c r="P60" s="82" t="str">
        <f>IF(LEN(Vendor!N60)&lt;1,"",Vendor!N60)</f>
        <v/>
      </c>
      <c r="Q60" s="80" t="str">
        <f>IF(LEN(Vendor!O60)&lt;1,"",Vendor!O60)</f>
        <v/>
      </c>
      <c r="R60" s="79" t="str">
        <f>IF(LEN(Vendor!P60)&lt;1,"",Vendor!P60)</f>
        <v/>
      </c>
      <c r="S60" s="79" t="str">
        <f>IF(LEN(Vendor!Q60)&lt;1,"",Vendor!Q60)</f>
        <v/>
      </c>
      <c r="T60" s="83" t="str">
        <f>IF(LEN(Vendor!R60)&lt;1,"",Vendor!R60)</f>
        <v/>
      </c>
      <c r="U60" s="84" t="str">
        <f>IF(LEN(Merchandising!S63)&lt;1,"",Merchandising!S63)</f>
        <v/>
      </c>
      <c r="V60" s="85" t="str">
        <f>IF(LEN(Vendor!S60)&lt;1,"",Vendor!S60)</f>
        <v/>
      </c>
      <c r="W60" s="172" t="str">
        <f t="shared" si="5"/>
        <v/>
      </c>
      <c r="X60" s="86" t="str">
        <f>IF(LEN(Merchandising!S63)&lt;1,"",Merchandising!S63)</f>
        <v/>
      </c>
      <c r="Y60" s="87" t="str">
        <f>IF(LEN(Merchandising!O63)&lt;1,"",Merchandising!O63)</f>
        <v/>
      </c>
      <c r="Z60" s="88" t="str">
        <f>IF(LEN(Merchandising!P63)&lt;1,"",Merchandising!P63)</f>
        <v/>
      </c>
      <c r="AA60" s="218" t="str">
        <f>IF(LEN(Vendor!X60)&lt;1,"",Vendor!X60)</f>
        <v/>
      </c>
      <c r="AB60" s="222" t="str">
        <f>_xlfn.SWITCH(Vendor!Z60,"Select","","No Restriction","N: None","Pallet","P: Pallet","Tie/Layer","T: Tie/Layer")</f>
        <v/>
      </c>
      <c r="AC60" s="110" t="str">
        <f>IF(LEN(Merchandising!W63)&lt;1,"",Merchandising!W63)</f>
        <v/>
      </c>
      <c r="AD60" s="89" t="str">
        <f>IF(LEN(Merchandising!X63)&lt;1,"",Merchandising!X63)</f>
        <v/>
      </c>
      <c r="AE60" s="91" t="str">
        <f>IF(LEN(Merchandising!Y63)&lt;1,"",Merchandising!Y63)</f>
        <v/>
      </c>
      <c r="AF60" s="90" t="str">
        <f>IF(LEN(Merchandising!Z63)&lt;1,"",Merchandising!Z63)</f>
        <v/>
      </c>
      <c r="AG60" s="89" t="str">
        <f>IF(LEN(Merchandising!AA63)&lt;1,"",Merchandising!AA63)</f>
        <v/>
      </c>
      <c r="AH60" s="91" t="str">
        <f>IF(LEN(Merchandising!AB63)&lt;1,"",Merchandising!AB63)</f>
        <v/>
      </c>
      <c r="AI60" s="286"/>
      <c r="AJ60" s="287"/>
    </row>
    <row r="61" spans="1:36" ht="22.5" customHeight="1" x14ac:dyDescent="0.25">
      <c r="A61" s="11"/>
      <c r="B61" s="226" t="str">
        <f t="shared" si="4"/>
        <v/>
      </c>
      <c r="C61" s="232" t="str">
        <f>IF(LEN(Merchandising!R64)&lt;1,"",Merchandising!R64)</f>
        <v/>
      </c>
      <c r="D61" s="77" t="str">
        <f>_xlfn.SWITCH(Merchandising!Q64,"Select","","New Item","","Replace - Flow","R","Replace - Stop","R","Bonus","B","")</f>
        <v/>
      </c>
      <c r="E61" s="78" t="str">
        <f>IF(LEN(Vendor!E61)&lt;1,"",Vendor!E61)</f>
        <v/>
      </c>
      <c r="F61" s="78" t="str">
        <f>IF(LEN(Vendor!F61)&lt;1,"",Vendor!F61)</f>
        <v/>
      </c>
      <c r="G61" s="79" t="str">
        <f>IF(LEN(Vendor!G61)&lt;1,"",Vendor!G61)</f>
        <v/>
      </c>
      <c r="H61" s="80" t="str">
        <f>IF(LEN(Vendor!J61)&lt;1,"",Vendor!J61)</f>
        <v/>
      </c>
      <c r="I61" s="79" t="str">
        <f>IF(LEN(Vendor!K61)&lt;1,"",Vendor!K61)</f>
        <v/>
      </c>
      <c r="J61" s="81" t="str">
        <f>IF(LEN(Merchandising!M64)&lt;1,"",Merchandising!M64)</f>
        <v/>
      </c>
      <c r="K61" s="81" t="str">
        <f>IF(LEN(Merchandising!N64)&lt;1,"",Merchandising!N64)</f>
        <v/>
      </c>
      <c r="L61" s="79" t="str">
        <f>IF(LEN(Vendor!H61)&lt;1,"",Vendor!H61)</f>
        <v/>
      </c>
      <c r="M61" s="79" t="str">
        <f>IF(LEN(Merchandising!L64)&lt;1,"",Merchandising!L64)</f>
        <v/>
      </c>
      <c r="N61" s="82" t="str">
        <f>IF(LEN(Vendor!L61)&lt;1,"",Vendor!L61)</f>
        <v/>
      </c>
      <c r="O61" s="82" t="str">
        <f>IF(LEN(Vendor!M61)&lt;1,"",Vendor!M61)</f>
        <v/>
      </c>
      <c r="P61" s="82" t="str">
        <f>IF(LEN(Vendor!N61)&lt;1,"",Vendor!N61)</f>
        <v/>
      </c>
      <c r="Q61" s="80" t="str">
        <f>IF(LEN(Vendor!O61)&lt;1,"",Vendor!O61)</f>
        <v/>
      </c>
      <c r="R61" s="79" t="str">
        <f>IF(LEN(Vendor!P61)&lt;1,"",Vendor!P61)</f>
        <v/>
      </c>
      <c r="S61" s="79" t="str">
        <f>IF(LEN(Vendor!Q61)&lt;1,"",Vendor!Q61)</f>
        <v/>
      </c>
      <c r="T61" s="83" t="str">
        <f>IF(LEN(Vendor!R61)&lt;1,"",Vendor!R61)</f>
        <v/>
      </c>
      <c r="U61" s="84" t="str">
        <f>IF(LEN(Merchandising!S64)&lt;1,"",Merchandising!S64)</f>
        <v/>
      </c>
      <c r="V61" s="85" t="str">
        <f>IF(LEN(Vendor!S61)&lt;1,"",Vendor!S61)</f>
        <v/>
      </c>
      <c r="W61" s="172" t="str">
        <f t="shared" si="5"/>
        <v/>
      </c>
      <c r="X61" s="86" t="str">
        <f>IF(LEN(Merchandising!S64)&lt;1,"",Merchandising!S64)</f>
        <v/>
      </c>
      <c r="Y61" s="87" t="str">
        <f>IF(LEN(Merchandising!O64)&lt;1,"",Merchandising!O64)</f>
        <v/>
      </c>
      <c r="Z61" s="88" t="str">
        <f>IF(LEN(Merchandising!P64)&lt;1,"",Merchandising!P64)</f>
        <v/>
      </c>
      <c r="AA61" s="218" t="str">
        <f>IF(LEN(Vendor!X61)&lt;1,"",Vendor!X61)</f>
        <v/>
      </c>
      <c r="AB61" s="222" t="str">
        <f>_xlfn.SWITCH(Vendor!Z61,"Select","","No Restriction","N: None","Pallet","P: Pallet","Tie/Layer","T: Tie/Layer")</f>
        <v/>
      </c>
      <c r="AC61" s="110" t="str">
        <f>IF(LEN(Merchandising!W64)&lt;1,"",Merchandising!W64)</f>
        <v/>
      </c>
      <c r="AD61" s="89" t="str">
        <f>IF(LEN(Merchandising!X64)&lt;1,"",Merchandising!X64)</f>
        <v/>
      </c>
      <c r="AE61" s="91" t="str">
        <f>IF(LEN(Merchandising!Y64)&lt;1,"",Merchandising!Y64)</f>
        <v/>
      </c>
      <c r="AF61" s="90" t="str">
        <f>IF(LEN(Merchandising!Z64)&lt;1,"",Merchandising!Z64)</f>
        <v/>
      </c>
      <c r="AG61" s="89" t="str">
        <f>IF(LEN(Merchandising!AA64)&lt;1,"",Merchandising!AA64)</f>
        <v/>
      </c>
      <c r="AH61" s="91" t="str">
        <f>IF(LEN(Merchandising!AB64)&lt;1,"",Merchandising!AB64)</f>
        <v/>
      </c>
      <c r="AI61" s="286"/>
      <c r="AJ61" s="287"/>
    </row>
    <row r="62" spans="1:36" ht="22.5" customHeight="1" x14ac:dyDescent="0.25">
      <c r="A62" s="11"/>
      <c r="B62" s="226" t="str">
        <f t="shared" si="4"/>
        <v/>
      </c>
      <c r="C62" s="232" t="str">
        <f>IF(LEN(Merchandising!R65)&lt;1,"",Merchandising!R65)</f>
        <v/>
      </c>
      <c r="D62" s="77" t="str">
        <f>_xlfn.SWITCH(Merchandising!Q65,"Select","","New Item","","Replace - Flow","R","Replace - Stop","R","Bonus","B","")</f>
        <v/>
      </c>
      <c r="E62" s="78" t="str">
        <f>IF(LEN(Vendor!E62)&lt;1,"",Vendor!E62)</f>
        <v/>
      </c>
      <c r="F62" s="78" t="str">
        <f>IF(LEN(Vendor!F62)&lt;1,"",Vendor!F62)</f>
        <v/>
      </c>
      <c r="G62" s="79" t="str">
        <f>IF(LEN(Vendor!G62)&lt;1,"",Vendor!G62)</f>
        <v/>
      </c>
      <c r="H62" s="80" t="str">
        <f>IF(LEN(Vendor!J62)&lt;1,"",Vendor!J62)</f>
        <v/>
      </c>
      <c r="I62" s="79" t="str">
        <f>IF(LEN(Vendor!K62)&lt;1,"",Vendor!K62)</f>
        <v/>
      </c>
      <c r="J62" s="81" t="str">
        <f>IF(LEN(Merchandising!M65)&lt;1,"",Merchandising!M65)</f>
        <v/>
      </c>
      <c r="K62" s="81" t="str">
        <f>IF(LEN(Merchandising!N65)&lt;1,"",Merchandising!N65)</f>
        <v/>
      </c>
      <c r="L62" s="79" t="str">
        <f>IF(LEN(Vendor!H62)&lt;1,"",Vendor!H62)</f>
        <v/>
      </c>
      <c r="M62" s="79" t="str">
        <f>IF(LEN(Merchandising!L65)&lt;1,"",Merchandising!L65)</f>
        <v/>
      </c>
      <c r="N62" s="82" t="str">
        <f>IF(LEN(Vendor!L62)&lt;1,"",Vendor!L62)</f>
        <v/>
      </c>
      <c r="O62" s="82" t="str">
        <f>IF(LEN(Vendor!M62)&lt;1,"",Vendor!M62)</f>
        <v/>
      </c>
      <c r="P62" s="82" t="str">
        <f>IF(LEN(Vendor!N62)&lt;1,"",Vendor!N62)</f>
        <v/>
      </c>
      <c r="Q62" s="80" t="str">
        <f>IF(LEN(Vendor!O62)&lt;1,"",Vendor!O62)</f>
        <v/>
      </c>
      <c r="R62" s="79" t="str">
        <f>IF(LEN(Vendor!P62)&lt;1,"",Vendor!P62)</f>
        <v/>
      </c>
      <c r="S62" s="79" t="str">
        <f>IF(LEN(Vendor!Q62)&lt;1,"",Vendor!Q62)</f>
        <v/>
      </c>
      <c r="T62" s="83" t="str">
        <f>IF(LEN(Vendor!R62)&lt;1,"",Vendor!R62)</f>
        <v/>
      </c>
      <c r="U62" s="84" t="str">
        <f>IF(LEN(Merchandising!S65)&lt;1,"",Merchandising!S65)</f>
        <v/>
      </c>
      <c r="V62" s="85" t="str">
        <f>IF(LEN(Vendor!S62)&lt;1,"",Vendor!S62)</f>
        <v/>
      </c>
      <c r="W62" s="172" t="str">
        <f t="shared" si="5"/>
        <v/>
      </c>
      <c r="X62" s="86" t="str">
        <f>IF(LEN(Merchandising!S65)&lt;1,"",Merchandising!S65)</f>
        <v/>
      </c>
      <c r="Y62" s="87" t="str">
        <f>IF(LEN(Merchandising!O65)&lt;1,"",Merchandising!O65)</f>
        <v/>
      </c>
      <c r="Z62" s="88" t="str">
        <f>IF(LEN(Merchandising!P65)&lt;1,"",Merchandising!P65)</f>
        <v/>
      </c>
      <c r="AA62" s="218" t="str">
        <f>IF(LEN(Vendor!X62)&lt;1,"",Vendor!X62)</f>
        <v/>
      </c>
      <c r="AB62" s="222" t="str">
        <f>_xlfn.SWITCH(Vendor!Z62,"Select","","No Restriction","N: None","Pallet","P: Pallet","Tie/Layer","T: Tie/Layer")</f>
        <v/>
      </c>
      <c r="AC62" s="110" t="str">
        <f>IF(LEN(Merchandising!W65)&lt;1,"",Merchandising!W65)</f>
        <v/>
      </c>
      <c r="AD62" s="89" t="str">
        <f>IF(LEN(Merchandising!X65)&lt;1,"",Merchandising!X65)</f>
        <v/>
      </c>
      <c r="AE62" s="91" t="str">
        <f>IF(LEN(Merchandising!Y65)&lt;1,"",Merchandising!Y65)</f>
        <v/>
      </c>
      <c r="AF62" s="90" t="str">
        <f>IF(LEN(Merchandising!Z65)&lt;1,"",Merchandising!Z65)</f>
        <v/>
      </c>
      <c r="AG62" s="89" t="str">
        <f>IF(LEN(Merchandising!AA65)&lt;1,"",Merchandising!AA65)</f>
        <v/>
      </c>
      <c r="AH62" s="91" t="str">
        <f>IF(LEN(Merchandising!AB65)&lt;1,"",Merchandising!AB65)</f>
        <v/>
      </c>
      <c r="AI62" s="286"/>
      <c r="AJ62" s="287"/>
    </row>
    <row r="63" spans="1:36" ht="22.5" customHeight="1" x14ac:dyDescent="0.25">
      <c r="A63" s="11"/>
      <c r="B63" s="226" t="str">
        <f t="shared" si="4"/>
        <v/>
      </c>
      <c r="C63" s="232" t="str">
        <f>IF(LEN(Merchandising!R66)&lt;1,"",Merchandising!R66)</f>
        <v/>
      </c>
      <c r="D63" s="77" t="str">
        <f>_xlfn.SWITCH(Merchandising!Q66,"Select","","New Item","","Replace - Flow","R","Replace - Stop","R","Bonus","B","")</f>
        <v/>
      </c>
      <c r="E63" s="78" t="str">
        <f>IF(LEN(Vendor!E63)&lt;1,"",Vendor!E63)</f>
        <v/>
      </c>
      <c r="F63" s="78" t="str">
        <f>IF(LEN(Vendor!F63)&lt;1,"",Vendor!F63)</f>
        <v/>
      </c>
      <c r="G63" s="79" t="str">
        <f>IF(LEN(Vendor!G63)&lt;1,"",Vendor!G63)</f>
        <v/>
      </c>
      <c r="H63" s="80" t="str">
        <f>IF(LEN(Vendor!J63)&lt;1,"",Vendor!J63)</f>
        <v/>
      </c>
      <c r="I63" s="79" t="str">
        <f>IF(LEN(Vendor!K63)&lt;1,"",Vendor!K63)</f>
        <v/>
      </c>
      <c r="J63" s="81" t="str">
        <f>IF(LEN(Merchandising!M66)&lt;1,"",Merchandising!M66)</f>
        <v/>
      </c>
      <c r="K63" s="81" t="str">
        <f>IF(LEN(Merchandising!N66)&lt;1,"",Merchandising!N66)</f>
        <v/>
      </c>
      <c r="L63" s="79" t="str">
        <f>IF(LEN(Vendor!H63)&lt;1,"",Vendor!H63)</f>
        <v/>
      </c>
      <c r="M63" s="79" t="str">
        <f>IF(LEN(Merchandising!L66)&lt;1,"",Merchandising!L66)</f>
        <v/>
      </c>
      <c r="N63" s="82" t="str">
        <f>IF(LEN(Vendor!L63)&lt;1,"",Vendor!L63)</f>
        <v/>
      </c>
      <c r="O63" s="82" t="str">
        <f>IF(LEN(Vendor!M63)&lt;1,"",Vendor!M63)</f>
        <v/>
      </c>
      <c r="P63" s="82" t="str">
        <f>IF(LEN(Vendor!N63)&lt;1,"",Vendor!N63)</f>
        <v/>
      </c>
      <c r="Q63" s="80" t="str">
        <f>IF(LEN(Vendor!O63)&lt;1,"",Vendor!O63)</f>
        <v/>
      </c>
      <c r="R63" s="79" t="str">
        <f>IF(LEN(Vendor!P63)&lt;1,"",Vendor!P63)</f>
        <v/>
      </c>
      <c r="S63" s="79" t="str">
        <f>IF(LEN(Vendor!Q63)&lt;1,"",Vendor!Q63)</f>
        <v/>
      </c>
      <c r="T63" s="83" t="str">
        <f>IF(LEN(Vendor!R63)&lt;1,"",Vendor!R63)</f>
        <v/>
      </c>
      <c r="U63" s="84" t="str">
        <f>IF(LEN(Merchandising!S66)&lt;1,"",Merchandising!S66)</f>
        <v/>
      </c>
      <c r="V63" s="85" t="str">
        <f>IF(LEN(Vendor!S63)&lt;1,"",Vendor!S63)</f>
        <v/>
      </c>
      <c r="W63" s="172" t="str">
        <f t="shared" si="5"/>
        <v/>
      </c>
      <c r="X63" s="86" t="str">
        <f>IF(LEN(Merchandising!S66)&lt;1,"",Merchandising!S66)</f>
        <v/>
      </c>
      <c r="Y63" s="87" t="str">
        <f>IF(LEN(Merchandising!O66)&lt;1,"",Merchandising!O66)</f>
        <v/>
      </c>
      <c r="Z63" s="88" t="str">
        <f>IF(LEN(Merchandising!P66)&lt;1,"",Merchandising!P66)</f>
        <v/>
      </c>
      <c r="AA63" s="218" t="str">
        <f>IF(LEN(Vendor!X63)&lt;1,"",Vendor!X63)</f>
        <v/>
      </c>
      <c r="AB63" s="222" t="str">
        <f>_xlfn.SWITCH(Vendor!Z63,"Select","","No Restriction","N: None","Pallet","P: Pallet","Tie/Layer","T: Tie/Layer")</f>
        <v/>
      </c>
      <c r="AC63" s="110" t="str">
        <f>IF(LEN(Merchandising!W66)&lt;1,"",Merchandising!W66)</f>
        <v/>
      </c>
      <c r="AD63" s="89" t="str">
        <f>IF(LEN(Merchandising!X66)&lt;1,"",Merchandising!X66)</f>
        <v/>
      </c>
      <c r="AE63" s="91" t="str">
        <f>IF(LEN(Merchandising!Y66)&lt;1,"",Merchandising!Y66)</f>
        <v/>
      </c>
      <c r="AF63" s="90" t="str">
        <f>IF(LEN(Merchandising!Z66)&lt;1,"",Merchandising!Z66)</f>
        <v/>
      </c>
      <c r="AG63" s="89" t="str">
        <f>IF(LEN(Merchandising!AA66)&lt;1,"",Merchandising!AA66)</f>
        <v/>
      </c>
      <c r="AH63" s="91" t="str">
        <f>IF(LEN(Merchandising!AB66)&lt;1,"",Merchandising!AB66)</f>
        <v/>
      </c>
      <c r="AI63" s="286"/>
      <c r="AJ63" s="287"/>
    </row>
    <row r="64" spans="1:36" ht="22.5" customHeight="1" x14ac:dyDescent="0.25">
      <c r="A64" s="11"/>
      <c r="B64" s="226" t="str">
        <f t="shared" si="4"/>
        <v/>
      </c>
      <c r="C64" s="232" t="str">
        <f>IF(LEN(Merchandising!R67)&lt;1,"",Merchandising!R67)</f>
        <v/>
      </c>
      <c r="D64" s="77" t="str">
        <f>_xlfn.SWITCH(Merchandising!Q67,"Select","","New Item","","Replace - Flow","R","Replace - Stop","R","Bonus","B","")</f>
        <v/>
      </c>
      <c r="E64" s="78" t="str">
        <f>IF(LEN(Vendor!E64)&lt;1,"",Vendor!E64)</f>
        <v/>
      </c>
      <c r="F64" s="78" t="str">
        <f>IF(LEN(Vendor!F64)&lt;1,"",Vendor!F64)</f>
        <v/>
      </c>
      <c r="G64" s="79" t="str">
        <f>IF(LEN(Vendor!G64)&lt;1,"",Vendor!G64)</f>
        <v/>
      </c>
      <c r="H64" s="80" t="str">
        <f>IF(LEN(Vendor!J64)&lt;1,"",Vendor!J64)</f>
        <v/>
      </c>
      <c r="I64" s="79" t="str">
        <f>IF(LEN(Vendor!K64)&lt;1,"",Vendor!K64)</f>
        <v/>
      </c>
      <c r="J64" s="81" t="str">
        <f>IF(LEN(Merchandising!M67)&lt;1,"",Merchandising!M67)</f>
        <v/>
      </c>
      <c r="K64" s="81" t="str">
        <f>IF(LEN(Merchandising!N67)&lt;1,"",Merchandising!N67)</f>
        <v/>
      </c>
      <c r="L64" s="79" t="str">
        <f>IF(LEN(Vendor!H64)&lt;1,"",Vendor!H64)</f>
        <v/>
      </c>
      <c r="M64" s="79" t="str">
        <f>IF(LEN(Merchandising!L67)&lt;1,"",Merchandising!L67)</f>
        <v/>
      </c>
      <c r="N64" s="82" t="str">
        <f>IF(LEN(Vendor!L64)&lt;1,"",Vendor!L64)</f>
        <v/>
      </c>
      <c r="O64" s="82" t="str">
        <f>IF(LEN(Vendor!M64)&lt;1,"",Vendor!M64)</f>
        <v/>
      </c>
      <c r="P64" s="82" t="str">
        <f>IF(LEN(Vendor!N64)&lt;1,"",Vendor!N64)</f>
        <v/>
      </c>
      <c r="Q64" s="80" t="str">
        <f>IF(LEN(Vendor!O64)&lt;1,"",Vendor!O64)</f>
        <v/>
      </c>
      <c r="R64" s="79" t="str">
        <f>IF(LEN(Vendor!P64)&lt;1,"",Vendor!P64)</f>
        <v/>
      </c>
      <c r="S64" s="79" t="str">
        <f>IF(LEN(Vendor!Q64)&lt;1,"",Vendor!Q64)</f>
        <v/>
      </c>
      <c r="T64" s="83" t="str">
        <f>IF(LEN(Vendor!R64)&lt;1,"",Vendor!R64)</f>
        <v/>
      </c>
      <c r="U64" s="84" t="str">
        <f>IF(LEN(Merchandising!S67)&lt;1,"",Merchandising!S67)</f>
        <v/>
      </c>
      <c r="V64" s="85" t="str">
        <f>IF(LEN(Vendor!S64)&lt;1,"",Vendor!S64)</f>
        <v/>
      </c>
      <c r="W64" s="172" t="str">
        <f t="shared" si="5"/>
        <v/>
      </c>
      <c r="X64" s="86" t="str">
        <f>IF(LEN(Merchandising!S67)&lt;1,"",Merchandising!S67)</f>
        <v/>
      </c>
      <c r="Y64" s="87" t="str">
        <f>IF(LEN(Merchandising!O67)&lt;1,"",Merchandising!O67)</f>
        <v/>
      </c>
      <c r="Z64" s="88" t="str">
        <f>IF(LEN(Merchandising!P67)&lt;1,"",Merchandising!P67)</f>
        <v/>
      </c>
      <c r="AA64" s="218" t="str">
        <f>IF(LEN(Vendor!X64)&lt;1,"",Vendor!X64)</f>
        <v/>
      </c>
      <c r="AB64" s="222" t="str">
        <f>_xlfn.SWITCH(Vendor!Z64,"Select","","No Restriction","N: None","Pallet","P: Pallet","Tie/Layer","T: Tie/Layer")</f>
        <v/>
      </c>
      <c r="AC64" s="110" t="str">
        <f>IF(LEN(Merchandising!W67)&lt;1,"",Merchandising!W67)</f>
        <v/>
      </c>
      <c r="AD64" s="89" t="str">
        <f>IF(LEN(Merchandising!X67)&lt;1,"",Merchandising!X67)</f>
        <v/>
      </c>
      <c r="AE64" s="91" t="str">
        <f>IF(LEN(Merchandising!Y67)&lt;1,"",Merchandising!Y67)</f>
        <v/>
      </c>
      <c r="AF64" s="90" t="str">
        <f>IF(LEN(Merchandising!Z67)&lt;1,"",Merchandising!Z67)</f>
        <v/>
      </c>
      <c r="AG64" s="89" t="str">
        <f>IF(LEN(Merchandising!AA67)&lt;1,"",Merchandising!AA67)</f>
        <v/>
      </c>
      <c r="AH64" s="91" t="str">
        <f>IF(LEN(Merchandising!AB67)&lt;1,"",Merchandising!AB67)</f>
        <v/>
      </c>
      <c r="AI64" s="286"/>
      <c r="AJ64" s="287"/>
    </row>
    <row r="65" spans="1:36" ht="22.5" customHeight="1" x14ac:dyDescent="0.25">
      <c r="A65" s="11"/>
      <c r="B65" s="226" t="str">
        <f t="shared" si="4"/>
        <v/>
      </c>
      <c r="C65" s="232" t="str">
        <f>IF(LEN(Merchandising!R68)&lt;1,"",Merchandising!R68)</f>
        <v/>
      </c>
      <c r="D65" s="77" t="str">
        <f>_xlfn.SWITCH(Merchandising!Q68,"Select","","New Item","","Replace - Flow","R","Replace - Stop","R","Bonus","B","")</f>
        <v/>
      </c>
      <c r="E65" s="78" t="str">
        <f>IF(LEN(Vendor!E65)&lt;1,"",Vendor!E65)</f>
        <v/>
      </c>
      <c r="F65" s="78" t="str">
        <f>IF(LEN(Vendor!F65)&lt;1,"",Vendor!F65)</f>
        <v/>
      </c>
      <c r="G65" s="79" t="str">
        <f>IF(LEN(Vendor!G65)&lt;1,"",Vendor!G65)</f>
        <v/>
      </c>
      <c r="H65" s="80" t="str">
        <f>IF(LEN(Vendor!J65)&lt;1,"",Vendor!J65)</f>
        <v/>
      </c>
      <c r="I65" s="79" t="str">
        <f>IF(LEN(Vendor!K65)&lt;1,"",Vendor!K65)</f>
        <v/>
      </c>
      <c r="J65" s="81" t="str">
        <f>IF(LEN(Merchandising!M68)&lt;1,"",Merchandising!M68)</f>
        <v/>
      </c>
      <c r="K65" s="81" t="str">
        <f>IF(LEN(Merchandising!N68)&lt;1,"",Merchandising!N68)</f>
        <v/>
      </c>
      <c r="L65" s="79" t="str">
        <f>IF(LEN(Vendor!H65)&lt;1,"",Vendor!H65)</f>
        <v/>
      </c>
      <c r="M65" s="79" t="str">
        <f>IF(LEN(Merchandising!L68)&lt;1,"",Merchandising!L68)</f>
        <v/>
      </c>
      <c r="N65" s="82" t="str">
        <f>IF(LEN(Vendor!L65)&lt;1,"",Vendor!L65)</f>
        <v/>
      </c>
      <c r="O65" s="82" t="str">
        <f>IF(LEN(Vendor!M65)&lt;1,"",Vendor!M65)</f>
        <v/>
      </c>
      <c r="P65" s="82" t="str">
        <f>IF(LEN(Vendor!N65)&lt;1,"",Vendor!N65)</f>
        <v/>
      </c>
      <c r="Q65" s="80" t="str">
        <f>IF(LEN(Vendor!O65)&lt;1,"",Vendor!O65)</f>
        <v/>
      </c>
      <c r="R65" s="79" t="str">
        <f>IF(LEN(Vendor!P65)&lt;1,"",Vendor!P65)</f>
        <v/>
      </c>
      <c r="S65" s="79" t="str">
        <f>IF(LEN(Vendor!Q65)&lt;1,"",Vendor!Q65)</f>
        <v/>
      </c>
      <c r="T65" s="83" t="str">
        <f>IF(LEN(Vendor!R65)&lt;1,"",Vendor!R65)</f>
        <v/>
      </c>
      <c r="U65" s="84" t="str">
        <f>IF(LEN(Merchandising!S68)&lt;1,"",Merchandising!S68)</f>
        <v/>
      </c>
      <c r="V65" s="85" t="str">
        <f>IF(LEN(Vendor!S65)&lt;1,"",Vendor!S65)</f>
        <v/>
      </c>
      <c r="W65" s="172" t="str">
        <f t="shared" si="5"/>
        <v/>
      </c>
      <c r="X65" s="86" t="str">
        <f>IF(LEN(Merchandising!S68)&lt;1,"",Merchandising!S68)</f>
        <v/>
      </c>
      <c r="Y65" s="87" t="str">
        <f>IF(LEN(Merchandising!O68)&lt;1,"",Merchandising!O68)</f>
        <v/>
      </c>
      <c r="Z65" s="88" t="str">
        <f>IF(LEN(Merchandising!P68)&lt;1,"",Merchandising!P68)</f>
        <v/>
      </c>
      <c r="AA65" s="218" t="str">
        <f>IF(LEN(Vendor!X65)&lt;1,"",Vendor!X65)</f>
        <v/>
      </c>
      <c r="AB65" s="222" t="str">
        <f>_xlfn.SWITCH(Vendor!Z65,"Select","","No Restriction","N: None","Pallet","P: Pallet","Tie/Layer","T: Tie/Layer")</f>
        <v/>
      </c>
      <c r="AC65" s="110" t="str">
        <f>IF(LEN(Merchandising!W68)&lt;1,"",Merchandising!W68)</f>
        <v/>
      </c>
      <c r="AD65" s="89" t="str">
        <f>IF(LEN(Merchandising!X68)&lt;1,"",Merchandising!X68)</f>
        <v/>
      </c>
      <c r="AE65" s="91" t="str">
        <f>IF(LEN(Merchandising!Y68)&lt;1,"",Merchandising!Y68)</f>
        <v/>
      </c>
      <c r="AF65" s="90" t="str">
        <f>IF(LEN(Merchandising!Z68)&lt;1,"",Merchandising!Z68)</f>
        <v/>
      </c>
      <c r="AG65" s="89" t="str">
        <f>IF(LEN(Merchandising!AA68)&lt;1,"",Merchandising!AA68)</f>
        <v/>
      </c>
      <c r="AH65" s="91" t="str">
        <f>IF(LEN(Merchandising!AB68)&lt;1,"",Merchandising!AB68)</f>
        <v/>
      </c>
      <c r="AI65" s="286"/>
      <c r="AJ65" s="287"/>
    </row>
    <row r="66" spans="1:36" ht="22.5" customHeight="1" x14ac:dyDescent="0.25">
      <c r="A66" s="11"/>
      <c r="B66" s="226" t="str">
        <f t="shared" si="4"/>
        <v/>
      </c>
      <c r="C66" s="232" t="str">
        <f>IF(LEN(Merchandising!R69)&lt;1,"",Merchandising!R69)</f>
        <v/>
      </c>
      <c r="D66" s="77" t="str">
        <f>_xlfn.SWITCH(Merchandising!Q69,"Select","","New Item","","Replace - Flow","R","Replace - Stop","R","Bonus","B","")</f>
        <v/>
      </c>
      <c r="E66" s="78" t="str">
        <f>IF(LEN(Vendor!E66)&lt;1,"",Vendor!E66)</f>
        <v/>
      </c>
      <c r="F66" s="78" t="str">
        <f>IF(LEN(Vendor!F66)&lt;1,"",Vendor!F66)</f>
        <v/>
      </c>
      <c r="G66" s="79" t="str">
        <f>IF(LEN(Vendor!G66)&lt;1,"",Vendor!G66)</f>
        <v/>
      </c>
      <c r="H66" s="80" t="str">
        <f>IF(LEN(Vendor!J66)&lt;1,"",Vendor!J66)</f>
        <v/>
      </c>
      <c r="I66" s="79" t="str">
        <f>IF(LEN(Vendor!K66)&lt;1,"",Vendor!K66)</f>
        <v/>
      </c>
      <c r="J66" s="81" t="str">
        <f>IF(LEN(Merchandising!M69)&lt;1,"",Merchandising!M69)</f>
        <v/>
      </c>
      <c r="K66" s="81" t="str">
        <f>IF(LEN(Merchandising!N69)&lt;1,"",Merchandising!N69)</f>
        <v/>
      </c>
      <c r="L66" s="79" t="str">
        <f>IF(LEN(Vendor!H66)&lt;1,"",Vendor!H66)</f>
        <v/>
      </c>
      <c r="M66" s="79" t="str">
        <f>IF(LEN(Merchandising!L69)&lt;1,"",Merchandising!L69)</f>
        <v/>
      </c>
      <c r="N66" s="82" t="str">
        <f>IF(LEN(Vendor!L66)&lt;1,"",Vendor!L66)</f>
        <v/>
      </c>
      <c r="O66" s="82" t="str">
        <f>IF(LEN(Vendor!M66)&lt;1,"",Vendor!M66)</f>
        <v/>
      </c>
      <c r="P66" s="82" t="str">
        <f>IF(LEN(Vendor!N66)&lt;1,"",Vendor!N66)</f>
        <v/>
      </c>
      <c r="Q66" s="80" t="str">
        <f>IF(LEN(Vendor!O66)&lt;1,"",Vendor!O66)</f>
        <v/>
      </c>
      <c r="R66" s="79" t="str">
        <f>IF(LEN(Vendor!P66)&lt;1,"",Vendor!P66)</f>
        <v/>
      </c>
      <c r="S66" s="79" t="str">
        <f>IF(LEN(Vendor!Q66)&lt;1,"",Vendor!Q66)</f>
        <v/>
      </c>
      <c r="T66" s="83" t="str">
        <f>IF(LEN(Vendor!R66)&lt;1,"",Vendor!R66)</f>
        <v/>
      </c>
      <c r="U66" s="84" t="str">
        <f>IF(LEN(Merchandising!S69)&lt;1,"",Merchandising!S69)</f>
        <v/>
      </c>
      <c r="V66" s="85" t="str">
        <f>IF(LEN(Vendor!S66)&lt;1,"",Vendor!S66)</f>
        <v/>
      </c>
      <c r="W66" s="172" t="str">
        <f t="shared" si="5"/>
        <v/>
      </c>
      <c r="X66" s="86" t="str">
        <f>IF(LEN(Merchandising!S69)&lt;1,"",Merchandising!S69)</f>
        <v/>
      </c>
      <c r="Y66" s="87" t="str">
        <f>IF(LEN(Merchandising!O69)&lt;1,"",Merchandising!O69)</f>
        <v/>
      </c>
      <c r="Z66" s="88" t="str">
        <f>IF(LEN(Merchandising!P69)&lt;1,"",Merchandising!P69)</f>
        <v/>
      </c>
      <c r="AA66" s="218" t="str">
        <f>IF(LEN(Vendor!X66)&lt;1,"",Vendor!X66)</f>
        <v/>
      </c>
      <c r="AB66" s="222" t="str">
        <f>_xlfn.SWITCH(Vendor!Z66,"Select","","No Restriction","N: None","Pallet","P: Pallet","Tie/Layer","T: Tie/Layer")</f>
        <v/>
      </c>
      <c r="AC66" s="110" t="str">
        <f>IF(LEN(Merchandising!W69)&lt;1,"",Merchandising!W69)</f>
        <v/>
      </c>
      <c r="AD66" s="89" t="str">
        <f>IF(LEN(Merchandising!X69)&lt;1,"",Merchandising!X69)</f>
        <v/>
      </c>
      <c r="AE66" s="91" t="str">
        <f>IF(LEN(Merchandising!Y69)&lt;1,"",Merchandising!Y69)</f>
        <v/>
      </c>
      <c r="AF66" s="90" t="str">
        <f>IF(LEN(Merchandising!Z69)&lt;1,"",Merchandising!Z69)</f>
        <v/>
      </c>
      <c r="AG66" s="89" t="str">
        <f>IF(LEN(Merchandising!AA69)&lt;1,"",Merchandising!AA69)</f>
        <v/>
      </c>
      <c r="AH66" s="91" t="str">
        <f>IF(LEN(Merchandising!AB69)&lt;1,"",Merchandising!AB69)</f>
        <v/>
      </c>
      <c r="AI66" s="286"/>
      <c r="AJ66" s="287"/>
    </row>
    <row r="67" spans="1:36" ht="22.5" customHeight="1" x14ac:dyDescent="0.25">
      <c r="A67" s="11"/>
      <c r="B67" s="226" t="str">
        <f t="shared" si="4"/>
        <v/>
      </c>
      <c r="C67" s="232" t="str">
        <f>IF(LEN(Merchandising!R70)&lt;1,"",Merchandising!R70)</f>
        <v/>
      </c>
      <c r="D67" s="77" t="str">
        <f>_xlfn.SWITCH(Merchandising!Q70,"Select","","New Item","","Replace - Flow","R","Replace - Stop","R","Bonus","B","")</f>
        <v/>
      </c>
      <c r="E67" s="78" t="str">
        <f>IF(LEN(Vendor!E67)&lt;1,"",Vendor!E67)</f>
        <v/>
      </c>
      <c r="F67" s="78" t="str">
        <f>IF(LEN(Vendor!F67)&lt;1,"",Vendor!F67)</f>
        <v/>
      </c>
      <c r="G67" s="79" t="str">
        <f>IF(LEN(Vendor!G67)&lt;1,"",Vendor!G67)</f>
        <v/>
      </c>
      <c r="H67" s="80" t="str">
        <f>IF(LEN(Vendor!J67)&lt;1,"",Vendor!J67)</f>
        <v/>
      </c>
      <c r="I67" s="79" t="str">
        <f>IF(LEN(Vendor!K67)&lt;1,"",Vendor!K67)</f>
        <v/>
      </c>
      <c r="J67" s="81" t="str">
        <f>IF(LEN(Merchandising!M70)&lt;1,"",Merchandising!M70)</f>
        <v/>
      </c>
      <c r="K67" s="81" t="str">
        <f>IF(LEN(Merchandising!N70)&lt;1,"",Merchandising!N70)</f>
        <v/>
      </c>
      <c r="L67" s="79" t="str">
        <f>IF(LEN(Vendor!H67)&lt;1,"",Vendor!H67)</f>
        <v/>
      </c>
      <c r="M67" s="79" t="str">
        <f>IF(LEN(Merchandising!L70)&lt;1,"",Merchandising!L70)</f>
        <v/>
      </c>
      <c r="N67" s="82" t="str">
        <f>IF(LEN(Vendor!L67)&lt;1,"",Vendor!L67)</f>
        <v/>
      </c>
      <c r="O67" s="82" t="str">
        <f>IF(LEN(Vendor!M67)&lt;1,"",Vendor!M67)</f>
        <v/>
      </c>
      <c r="P67" s="82" t="str">
        <f>IF(LEN(Vendor!N67)&lt;1,"",Vendor!N67)</f>
        <v/>
      </c>
      <c r="Q67" s="80" t="str">
        <f>IF(LEN(Vendor!O67)&lt;1,"",Vendor!O67)</f>
        <v/>
      </c>
      <c r="R67" s="79" t="str">
        <f>IF(LEN(Vendor!P67)&lt;1,"",Vendor!P67)</f>
        <v/>
      </c>
      <c r="S67" s="79" t="str">
        <f>IF(LEN(Vendor!Q67)&lt;1,"",Vendor!Q67)</f>
        <v/>
      </c>
      <c r="T67" s="83" t="str">
        <f>IF(LEN(Vendor!R67)&lt;1,"",Vendor!R67)</f>
        <v/>
      </c>
      <c r="U67" s="84" t="str">
        <f>IF(LEN(Merchandising!S70)&lt;1,"",Merchandising!S70)</f>
        <v/>
      </c>
      <c r="V67" s="85" t="str">
        <f>IF(LEN(Vendor!S67)&lt;1,"",Vendor!S67)</f>
        <v/>
      </c>
      <c r="W67" s="172" t="str">
        <f t="shared" si="5"/>
        <v/>
      </c>
      <c r="X67" s="86" t="str">
        <f>IF(LEN(Merchandising!S70)&lt;1,"",Merchandising!S70)</f>
        <v/>
      </c>
      <c r="Y67" s="87" t="str">
        <f>IF(LEN(Merchandising!O70)&lt;1,"",Merchandising!O70)</f>
        <v/>
      </c>
      <c r="Z67" s="88" t="str">
        <f>IF(LEN(Merchandising!P70)&lt;1,"",Merchandising!P70)</f>
        <v/>
      </c>
      <c r="AA67" s="218" t="str">
        <f>IF(LEN(Vendor!X67)&lt;1,"",Vendor!X67)</f>
        <v/>
      </c>
      <c r="AB67" s="222" t="str">
        <f>_xlfn.SWITCH(Vendor!Z67,"Select","","No Restriction","N: None","Pallet","P: Pallet","Tie/Layer","T: Tie/Layer")</f>
        <v/>
      </c>
      <c r="AC67" s="110" t="str">
        <f>IF(LEN(Merchandising!W70)&lt;1,"",Merchandising!W70)</f>
        <v/>
      </c>
      <c r="AD67" s="89" t="str">
        <f>IF(LEN(Merchandising!X70)&lt;1,"",Merchandising!X70)</f>
        <v/>
      </c>
      <c r="AE67" s="91" t="str">
        <f>IF(LEN(Merchandising!Y70)&lt;1,"",Merchandising!Y70)</f>
        <v/>
      </c>
      <c r="AF67" s="90" t="str">
        <f>IF(LEN(Merchandising!Z70)&lt;1,"",Merchandising!Z70)</f>
        <v/>
      </c>
      <c r="AG67" s="89" t="str">
        <f>IF(LEN(Merchandising!AA70)&lt;1,"",Merchandising!AA70)</f>
        <v/>
      </c>
      <c r="AH67" s="91" t="str">
        <f>IF(LEN(Merchandising!AB70)&lt;1,"",Merchandising!AB70)</f>
        <v/>
      </c>
      <c r="AI67" s="286"/>
      <c r="AJ67" s="287"/>
    </row>
    <row r="68" spans="1:36" ht="22.5" customHeight="1" x14ac:dyDescent="0.25">
      <c r="A68" s="11"/>
      <c r="B68" s="226" t="str">
        <f t="shared" si="4"/>
        <v/>
      </c>
      <c r="C68" s="232" t="str">
        <f>IF(LEN(Merchandising!R71)&lt;1,"",Merchandising!R71)</f>
        <v/>
      </c>
      <c r="D68" s="77" t="str">
        <f>_xlfn.SWITCH(Merchandising!Q71,"Select","","New Item","","Replace - Flow","R","Replace - Stop","R","Bonus","B","")</f>
        <v/>
      </c>
      <c r="E68" s="78" t="str">
        <f>IF(LEN(Vendor!E68)&lt;1,"",Vendor!E68)</f>
        <v/>
      </c>
      <c r="F68" s="78" t="str">
        <f>IF(LEN(Vendor!F68)&lt;1,"",Vendor!F68)</f>
        <v/>
      </c>
      <c r="G68" s="79" t="str">
        <f>IF(LEN(Vendor!G68)&lt;1,"",Vendor!G68)</f>
        <v/>
      </c>
      <c r="H68" s="80" t="str">
        <f>IF(LEN(Vendor!J68)&lt;1,"",Vendor!J68)</f>
        <v/>
      </c>
      <c r="I68" s="79" t="str">
        <f>IF(LEN(Vendor!K68)&lt;1,"",Vendor!K68)</f>
        <v/>
      </c>
      <c r="J68" s="81" t="str">
        <f>IF(LEN(Merchandising!M71)&lt;1,"",Merchandising!M71)</f>
        <v/>
      </c>
      <c r="K68" s="81" t="str">
        <f>IF(LEN(Merchandising!N71)&lt;1,"",Merchandising!N71)</f>
        <v/>
      </c>
      <c r="L68" s="79" t="str">
        <f>IF(LEN(Vendor!H68)&lt;1,"",Vendor!H68)</f>
        <v/>
      </c>
      <c r="M68" s="79" t="str">
        <f>IF(LEN(Merchandising!L71)&lt;1,"",Merchandising!L71)</f>
        <v/>
      </c>
      <c r="N68" s="82" t="str">
        <f>IF(LEN(Vendor!L68)&lt;1,"",Vendor!L68)</f>
        <v/>
      </c>
      <c r="O68" s="82" t="str">
        <f>IF(LEN(Vendor!M68)&lt;1,"",Vendor!M68)</f>
        <v/>
      </c>
      <c r="P68" s="82" t="str">
        <f>IF(LEN(Vendor!N68)&lt;1,"",Vendor!N68)</f>
        <v/>
      </c>
      <c r="Q68" s="80" t="str">
        <f>IF(LEN(Vendor!O68)&lt;1,"",Vendor!O68)</f>
        <v/>
      </c>
      <c r="R68" s="79" t="str">
        <f>IF(LEN(Vendor!P68)&lt;1,"",Vendor!P68)</f>
        <v/>
      </c>
      <c r="S68" s="79" t="str">
        <f>IF(LEN(Vendor!Q68)&lt;1,"",Vendor!Q68)</f>
        <v/>
      </c>
      <c r="T68" s="83" t="str">
        <f>IF(LEN(Vendor!R68)&lt;1,"",Vendor!R68)</f>
        <v/>
      </c>
      <c r="U68" s="84" t="str">
        <f>IF(LEN(Merchandising!S71)&lt;1,"",Merchandising!S71)</f>
        <v/>
      </c>
      <c r="V68" s="85" t="str">
        <f>IF(LEN(Vendor!S68)&lt;1,"",Vendor!S68)</f>
        <v/>
      </c>
      <c r="W68" s="172" t="str">
        <f t="shared" si="5"/>
        <v/>
      </c>
      <c r="X68" s="86" t="str">
        <f>IF(LEN(Merchandising!S71)&lt;1,"",Merchandising!S71)</f>
        <v/>
      </c>
      <c r="Y68" s="87" t="str">
        <f>IF(LEN(Merchandising!O71)&lt;1,"",Merchandising!O71)</f>
        <v/>
      </c>
      <c r="Z68" s="88" t="str">
        <f>IF(LEN(Merchandising!P71)&lt;1,"",Merchandising!P71)</f>
        <v/>
      </c>
      <c r="AA68" s="218" t="str">
        <f>IF(LEN(Vendor!X68)&lt;1,"",Vendor!X68)</f>
        <v/>
      </c>
      <c r="AB68" s="222" t="str">
        <f>_xlfn.SWITCH(Vendor!Z68,"Select","","No Restriction","N: None","Pallet","P: Pallet","Tie/Layer","T: Tie/Layer")</f>
        <v/>
      </c>
      <c r="AC68" s="110" t="str">
        <f>IF(LEN(Merchandising!W71)&lt;1,"",Merchandising!W71)</f>
        <v/>
      </c>
      <c r="AD68" s="89" t="str">
        <f>IF(LEN(Merchandising!X71)&lt;1,"",Merchandising!X71)</f>
        <v/>
      </c>
      <c r="AE68" s="91" t="str">
        <f>IF(LEN(Merchandising!Y71)&lt;1,"",Merchandising!Y71)</f>
        <v/>
      </c>
      <c r="AF68" s="90" t="str">
        <f>IF(LEN(Merchandising!Z71)&lt;1,"",Merchandising!Z71)</f>
        <v/>
      </c>
      <c r="AG68" s="89" t="str">
        <f>IF(LEN(Merchandising!AA71)&lt;1,"",Merchandising!AA71)</f>
        <v/>
      </c>
      <c r="AH68" s="91" t="str">
        <f>IF(LEN(Merchandising!AB71)&lt;1,"",Merchandising!AB71)</f>
        <v/>
      </c>
      <c r="AI68" s="286"/>
      <c r="AJ68" s="287"/>
    </row>
    <row r="69" spans="1:36" ht="22.5" customHeight="1" x14ac:dyDescent="0.25">
      <c r="A69" s="11"/>
      <c r="B69" s="226" t="str">
        <f t="shared" si="4"/>
        <v/>
      </c>
      <c r="C69" s="232" t="str">
        <f>IF(LEN(Merchandising!R72)&lt;1,"",Merchandising!R72)</f>
        <v/>
      </c>
      <c r="D69" s="77" t="str">
        <f>_xlfn.SWITCH(Merchandising!Q72,"Select","","New Item","","Replace - Flow","R","Replace - Stop","R","Bonus","B","")</f>
        <v/>
      </c>
      <c r="E69" s="78" t="str">
        <f>IF(LEN(Vendor!E69)&lt;1,"",Vendor!E69)</f>
        <v/>
      </c>
      <c r="F69" s="78" t="str">
        <f>IF(LEN(Vendor!F69)&lt;1,"",Vendor!F69)</f>
        <v/>
      </c>
      <c r="G69" s="79" t="str">
        <f>IF(LEN(Vendor!G69)&lt;1,"",Vendor!G69)</f>
        <v/>
      </c>
      <c r="H69" s="80" t="str">
        <f>IF(LEN(Vendor!J69)&lt;1,"",Vendor!J69)</f>
        <v/>
      </c>
      <c r="I69" s="79" t="str">
        <f>IF(LEN(Vendor!K69)&lt;1,"",Vendor!K69)</f>
        <v/>
      </c>
      <c r="J69" s="81" t="str">
        <f>IF(LEN(Merchandising!M72)&lt;1,"",Merchandising!M72)</f>
        <v/>
      </c>
      <c r="K69" s="81" t="str">
        <f>IF(LEN(Merchandising!N72)&lt;1,"",Merchandising!N72)</f>
        <v/>
      </c>
      <c r="L69" s="79" t="str">
        <f>IF(LEN(Vendor!H69)&lt;1,"",Vendor!H69)</f>
        <v/>
      </c>
      <c r="M69" s="79" t="str">
        <f>IF(LEN(Merchandising!L72)&lt;1,"",Merchandising!L72)</f>
        <v/>
      </c>
      <c r="N69" s="82" t="str">
        <f>IF(LEN(Vendor!L69)&lt;1,"",Vendor!L69)</f>
        <v/>
      </c>
      <c r="O69" s="82" t="str">
        <f>IF(LEN(Vendor!M69)&lt;1,"",Vendor!M69)</f>
        <v/>
      </c>
      <c r="P69" s="82" t="str">
        <f>IF(LEN(Vendor!N69)&lt;1,"",Vendor!N69)</f>
        <v/>
      </c>
      <c r="Q69" s="80" t="str">
        <f>IF(LEN(Vendor!O69)&lt;1,"",Vendor!O69)</f>
        <v/>
      </c>
      <c r="R69" s="79" t="str">
        <f>IF(LEN(Vendor!P69)&lt;1,"",Vendor!P69)</f>
        <v/>
      </c>
      <c r="S69" s="79" t="str">
        <f>IF(LEN(Vendor!Q69)&lt;1,"",Vendor!Q69)</f>
        <v/>
      </c>
      <c r="T69" s="83" t="str">
        <f>IF(LEN(Vendor!R69)&lt;1,"",Vendor!R69)</f>
        <v/>
      </c>
      <c r="U69" s="84" t="str">
        <f>IF(LEN(Merchandising!S72)&lt;1,"",Merchandising!S72)</f>
        <v/>
      </c>
      <c r="V69" s="85" t="str">
        <f>IF(LEN(Vendor!S69)&lt;1,"",Vendor!S69)</f>
        <v/>
      </c>
      <c r="W69" s="172" t="str">
        <f t="shared" si="5"/>
        <v/>
      </c>
      <c r="X69" s="86" t="str">
        <f>IF(LEN(Merchandising!S72)&lt;1,"",Merchandising!S72)</f>
        <v/>
      </c>
      <c r="Y69" s="87" t="str">
        <f>IF(LEN(Merchandising!O72)&lt;1,"",Merchandising!O72)</f>
        <v/>
      </c>
      <c r="Z69" s="88" t="str">
        <f>IF(LEN(Merchandising!P72)&lt;1,"",Merchandising!P72)</f>
        <v/>
      </c>
      <c r="AA69" s="218" t="str">
        <f>IF(LEN(Vendor!X69)&lt;1,"",Vendor!X69)</f>
        <v/>
      </c>
      <c r="AB69" s="222" t="str">
        <f>_xlfn.SWITCH(Vendor!Z69,"Select","","No Restriction","N: None","Pallet","P: Pallet","Tie/Layer","T: Tie/Layer")</f>
        <v/>
      </c>
      <c r="AC69" s="110" t="str">
        <f>IF(LEN(Merchandising!W72)&lt;1,"",Merchandising!W72)</f>
        <v/>
      </c>
      <c r="AD69" s="89" t="str">
        <f>IF(LEN(Merchandising!X72)&lt;1,"",Merchandising!X72)</f>
        <v/>
      </c>
      <c r="AE69" s="91" t="str">
        <f>IF(LEN(Merchandising!Y72)&lt;1,"",Merchandising!Y72)</f>
        <v/>
      </c>
      <c r="AF69" s="90" t="str">
        <f>IF(LEN(Merchandising!Z72)&lt;1,"",Merchandising!Z72)</f>
        <v/>
      </c>
      <c r="AG69" s="89" t="str">
        <f>IF(LEN(Merchandising!AA72)&lt;1,"",Merchandising!AA72)</f>
        <v/>
      </c>
      <c r="AH69" s="91" t="str">
        <f>IF(LEN(Merchandising!AB72)&lt;1,"",Merchandising!AB72)</f>
        <v/>
      </c>
      <c r="AI69" s="286"/>
      <c r="AJ69" s="287"/>
    </row>
    <row r="70" spans="1:36" ht="22.5" customHeight="1" x14ac:dyDescent="0.25">
      <c r="A70" s="11"/>
      <c r="B70" s="226" t="str">
        <f t="shared" si="4"/>
        <v/>
      </c>
      <c r="C70" s="232" t="str">
        <f>IF(LEN(Merchandising!R73)&lt;1,"",Merchandising!R73)</f>
        <v/>
      </c>
      <c r="D70" s="77" t="str">
        <f>_xlfn.SWITCH(Merchandising!Q73,"Select","","New Item","","Replace - Flow","R","Replace - Stop","R","Bonus","B","")</f>
        <v/>
      </c>
      <c r="E70" s="78" t="str">
        <f>IF(LEN(Vendor!E70)&lt;1,"",Vendor!E70)</f>
        <v/>
      </c>
      <c r="F70" s="78" t="str">
        <f>IF(LEN(Vendor!F70)&lt;1,"",Vendor!F70)</f>
        <v/>
      </c>
      <c r="G70" s="79" t="str">
        <f>IF(LEN(Vendor!G70)&lt;1,"",Vendor!G70)</f>
        <v/>
      </c>
      <c r="H70" s="80" t="str">
        <f>IF(LEN(Vendor!J70)&lt;1,"",Vendor!J70)</f>
        <v/>
      </c>
      <c r="I70" s="79" t="str">
        <f>IF(LEN(Vendor!K70)&lt;1,"",Vendor!K70)</f>
        <v/>
      </c>
      <c r="J70" s="81" t="str">
        <f>IF(LEN(Merchandising!M73)&lt;1,"",Merchandising!M73)</f>
        <v/>
      </c>
      <c r="K70" s="81" t="str">
        <f>IF(LEN(Merchandising!N73)&lt;1,"",Merchandising!N73)</f>
        <v/>
      </c>
      <c r="L70" s="79" t="str">
        <f>IF(LEN(Vendor!H70)&lt;1,"",Vendor!H70)</f>
        <v/>
      </c>
      <c r="M70" s="79" t="str">
        <f>IF(LEN(Merchandising!L73)&lt;1,"",Merchandising!L73)</f>
        <v/>
      </c>
      <c r="N70" s="82" t="str">
        <f>IF(LEN(Vendor!L70)&lt;1,"",Vendor!L70)</f>
        <v/>
      </c>
      <c r="O70" s="82" t="str">
        <f>IF(LEN(Vendor!M70)&lt;1,"",Vendor!M70)</f>
        <v/>
      </c>
      <c r="P70" s="82" t="str">
        <f>IF(LEN(Vendor!N70)&lt;1,"",Vendor!N70)</f>
        <v/>
      </c>
      <c r="Q70" s="80" t="str">
        <f>IF(LEN(Vendor!O70)&lt;1,"",Vendor!O70)</f>
        <v/>
      </c>
      <c r="R70" s="79" t="str">
        <f>IF(LEN(Vendor!P70)&lt;1,"",Vendor!P70)</f>
        <v/>
      </c>
      <c r="S70" s="79" t="str">
        <f>IF(LEN(Vendor!Q70)&lt;1,"",Vendor!Q70)</f>
        <v/>
      </c>
      <c r="T70" s="83" t="str">
        <f>IF(LEN(Vendor!R70)&lt;1,"",Vendor!R70)</f>
        <v/>
      </c>
      <c r="U70" s="84" t="str">
        <f>IF(LEN(Merchandising!S73)&lt;1,"",Merchandising!S73)</f>
        <v/>
      </c>
      <c r="V70" s="85" t="str">
        <f>IF(LEN(Vendor!S70)&lt;1,"",Vendor!S70)</f>
        <v/>
      </c>
      <c r="W70" s="172" t="str">
        <f t="shared" si="5"/>
        <v/>
      </c>
      <c r="X70" s="86" t="str">
        <f>IF(LEN(Merchandising!S73)&lt;1,"",Merchandising!S73)</f>
        <v/>
      </c>
      <c r="Y70" s="87" t="str">
        <f>IF(LEN(Merchandising!O73)&lt;1,"",Merchandising!O73)</f>
        <v/>
      </c>
      <c r="Z70" s="88" t="str">
        <f>IF(LEN(Merchandising!P73)&lt;1,"",Merchandising!P73)</f>
        <v/>
      </c>
      <c r="AA70" s="218" t="str">
        <f>IF(LEN(Vendor!X70)&lt;1,"",Vendor!X70)</f>
        <v/>
      </c>
      <c r="AB70" s="222" t="str">
        <f>_xlfn.SWITCH(Vendor!Z70,"Select","","No Restriction","N: None","Pallet","P: Pallet","Tie/Layer","T: Tie/Layer")</f>
        <v/>
      </c>
      <c r="AC70" s="110" t="str">
        <f>IF(LEN(Merchandising!W73)&lt;1,"",Merchandising!W73)</f>
        <v/>
      </c>
      <c r="AD70" s="89" t="str">
        <f>IF(LEN(Merchandising!X73)&lt;1,"",Merchandising!X73)</f>
        <v/>
      </c>
      <c r="AE70" s="91" t="str">
        <f>IF(LEN(Merchandising!Y73)&lt;1,"",Merchandising!Y73)</f>
        <v/>
      </c>
      <c r="AF70" s="90" t="str">
        <f>IF(LEN(Merchandising!Z73)&lt;1,"",Merchandising!Z73)</f>
        <v/>
      </c>
      <c r="AG70" s="89" t="str">
        <f>IF(LEN(Merchandising!AA73)&lt;1,"",Merchandising!AA73)</f>
        <v/>
      </c>
      <c r="AH70" s="91" t="str">
        <f>IF(LEN(Merchandising!AB73)&lt;1,"",Merchandising!AB73)</f>
        <v/>
      </c>
      <c r="AI70" s="286"/>
      <c r="AJ70" s="287"/>
    </row>
    <row r="71" spans="1:36" ht="22.5" customHeight="1" x14ac:dyDescent="0.25">
      <c r="A71" s="11"/>
      <c r="B71" s="226" t="str">
        <f t="shared" si="4"/>
        <v/>
      </c>
      <c r="C71" s="232" t="str">
        <f>IF(LEN(Merchandising!R74)&lt;1,"",Merchandising!R74)</f>
        <v/>
      </c>
      <c r="D71" s="77" t="str">
        <f>_xlfn.SWITCH(Merchandising!Q74,"Select","","New Item","","Replace - Flow","R","Replace - Stop","R","Bonus","B","")</f>
        <v/>
      </c>
      <c r="E71" s="78" t="str">
        <f>IF(LEN(Vendor!E71)&lt;1,"",Vendor!E71)</f>
        <v/>
      </c>
      <c r="F71" s="78" t="str">
        <f>IF(LEN(Vendor!F71)&lt;1,"",Vendor!F71)</f>
        <v/>
      </c>
      <c r="G71" s="79" t="str">
        <f>IF(LEN(Vendor!G71)&lt;1,"",Vendor!G71)</f>
        <v/>
      </c>
      <c r="H71" s="80" t="str">
        <f>IF(LEN(Vendor!J71)&lt;1,"",Vendor!J71)</f>
        <v/>
      </c>
      <c r="I71" s="79" t="str">
        <f>IF(LEN(Vendor!K71)&lt;1,"",Vendor!K71)</f>
        <v/>
      </c>
      <c r="J71" s="81" t="str">
        <f>IF(LEN(Merchandising!M74)&lt;1,"",Merchandising!M74)</f>
        <v/>
      </c>
      <c r="K71" s="81" t="str">
        <f>IF(LEN(Merchandising!N74)&lt;1,"",Merchandising!N74)</f>
        <v/>
      </c>
      <c r="L71" s="79" t="str">
        <f>IF(LEN(Vendor!H71)&lt;1,"",Vendor!H71)</f>
        <v/>
      </c>
      <c r="M71" s="79" t="str">
        <f>IF(LEN(Merchandising!L74)&lt;1,"",Merchandising!L74)</f>
        <v/>
      </c>
      <c r="N71" s="82" t="str">
        <f>IF(LEN(Vendor!L71)&lt;1,"",Vendor!L71)</f>
        <v/>
      </c>
      <c r="O71" s="82" t="str">
        <f>IF(LEN(Vendor!M71)&lt;1,"",Vendor!M71)</f>
        <v/>
      </c>
      <c r="P71" s="82" t="str">
        <f>IF(LEN(Vendor!N71)&lt;1,"",Vendor!N71)</f>
        <v/>
      </c>
      <c r="Q71" s="80" t="str">
        <f>IF(LEN(Vendor!O71)&lt;1,"",Vendor!O71)</f>
        <v/>
      </c>
      <c r="R71" s="79" t="str">
        <f>IF(LEN(Vendor!P71)&lt;1,"",Vendor!P71)</f>
        <v/>
      </c>
      <c r="S71" s="79" t="str">
        <f>IF(LEN(Vendor!Q71)&lt;1,"",Vendor!Q71)</f>
        <v/>
      </c>
      <c r="T71" s="83" t="str">
        <f>IF(LEN(Vendor!R71)&lt;1,"",Vendor!R71)</f>
        <v/>
      </c>
      <c r="U71" s="84" t="str">
        <f>IF(LEN(Merchandising!S74)&lt;1,"",Merchandising!S74)</f>
        <v/>
      </c>
      <c r="V71" s="85" t="str">
        <f>IF(LEN(Vendor!S71)&lt;1,"",Vendor!S71)</f>
        <v/>
      </c>
      <c r="W71" s="172" t="str">
        <f t="shared" si="5"/>
        <v/>
      </c>
      <c r="X71" s="86" t="str">
        <f>IF(LEN(Merchandising!S74)&lt;1,"",Merchandising!S74)</f>
        <v/>
      </c>
      <c r="Y71" s="87" t="str">
        <f>IF(LEN(Merchandising!O74)&lt;1,"",Merchandising!O74)</f>
        <v/>
      </c>
      <c r="Z71" s="88" t="str">
        <f>IF(LEN(Merchandising!P74)&lt;1,"",Merchandising!P74)</f>
        <v/>
      </c>
      <c r="AA71" s="218" t="str">
        <f>IF(LEN(Vendor!X71)&lt;1,"",Vendor!X71)</f>
        <v/>
      </c>
      <c r="AB71" s="222" t="str">
        <f>_xlfn.SWITCH(Vendor!Z71,"Select","","No Restriction","N: None","Pallet","P: Pallet","Tie/Layer","T: Tie/Layer")</f>
        <v/>
      </c>
      <c r="AC71" s="110" t="str">
        <f>IF(LEN(Merchandising!W74)&lt;1,"",Merchandising!W74)</f>
        <v/>
      </c>
      <c r="AD71" s="89" t="str">
        <f>IF(LEN(Merchandising!X74)&lt;1,"",Merchandising!X74)</f>
        <v/>
      </c>
      <c r="AE71" s="91" t="str">
        <f>IF(LEN(Merchandising!Y74)&lt;1,"",Merchandising!Y74)</f>
        <v/>
      </c>
      <c r="AF71" s="90" t="str">
        <f>IF(LEN(Merchandising!Z74)&lt;1,"",Merchandising!Z74)</f>
        <v/>
      </c>
      <c r="AG71" s="89" t="str">
        <f>IF(LEN(Merchandising!AA74)&lt;1,"",Merchandising!AA74)</f>
        <v/>
      </c>
      <c r="AH71" s="91" t="str">
        <f>IF(LEN(Merchandising!AB74)&lt;1,"",Merchandising!AB74)</f>
        <v/>
      </c>
      <c r="AI71" s="286"/>
      <c r="AJ71" s="287"/>
    </row>
    <row r="72" spans="1:36" ht="22.5" customHeight="1" x14ac:dyDescent="0.25">
      <c r="A72" s="11"/>
      <c r="B72" s="226" t="str">
        <f t="shared" si="4"/>
        <v/>
      </c>
      <c r="C72" s="232" t="str">
        <f>IF(LEN(Merchandising!R75)&lt;1,"",Merchandising!R75)</f>
        <v/>
      </c>
      <c r="D72" s="77" t="str">
        <f>_xlfn.SWITCH(Merchandising!Q75,"Select","","New Item","","Replace - Flow","R","Replace - Stop","R","Bonus","B","")</f>
        <v/>
      </c>
      <c r="E72" s="78" t="str">
        <f>IF(LEN(Vendor!E72)&lt;1,"",Vendor!E72)</f>
        <v/>
      </c>
      <c r="F72" s="78" t="str">
        <f>IF(LEN(Vendor!F72)&lt;1,"",Vendor!F72)</f>
        <v/>
      </c>
      <c r="G72" s="79" t="str">
        <f>IF(LEN(Vendor!G72)&lt;1,"",Vendor!G72)</f>
        <v/>
      </c>
      <c r="H72" s="80" t="str">
        <f>IF(LEN(Vendor!J72)&lt;1,"",Vendor!J72)</f>
        <v/>
      </c>
      <c r="I72" s="79" t="str">
        <f>IF(LEN(Vendor!K72)&lt;1,"",Vendor!K72)</f>
        <v/>
      </c>
      <c r="J72" s="81" t="str">
        <f>IF(LEN(Merchandising!M75)&lt;1,"",Merchandising!M75)</f>
        <v/>
      </c>
      <c r="K72" s="81" t="str">
        <f>IF(LEN(Merchandising!N75)&lt;1,"",Merchandising!N75)</f>
        <v/>
      </c>
      <c r="L72" s="79" t="str">
        <f>IF(LEN(Vendor!H72)&lt;1,"",Vendor!H72)</f>
        <v/>
      </c>
      <c r="M72" s="79" t="str">
        <f>IF(LEN(Merchandising!L75)&lt;1,"",Merchandising!L75)</f>
        <v/>
      </c>
      <c r="N72" s="82" t="str">
        <f>IF(LEN(Vendor!L72)&lt;1,"",Vendor!L72)</f>
        <v/>
      </c>
      <c r="O72" s="82" t="str">
        <f>IF(LEN(Vendor!M72)&lt;1,"",Vendor!M72)</f>
        <v/>
      </c>
      <c r="P72" s="82" t="str">
        <f>IF(LEN(Vendor!N72)&lt;1,"",Vendor!N72)</f>
        <v/>
      </c>
      <c r="Q72" s="80" t="str">
        <f>IF(LEN(Vendor!O72)&lt;1,"",Vendor!O72)</f>
        <v/>
      </c>
      <c r="R72" s="79" t="str">
        <f>IF(LEN(Vendor!P72)&lt;1,"",Vendor!P72)</f>
        <v/>
      </c>
      <c r="S72" s="79" t="str">
        <f>IF(LEN(Vendor!Q72)&lt;1,"",Vendor!Q72)</f>
        <v/>
      </c>
      <c r="T72" s="83" t="str">
        <f>IF(LEN(Vendor!R72)&lt;1,"",Vendor!R72)</f>
        <v/>
      </c>
      <c r="U72" s="84" t="str">
        <f>IF(LEN(Merchandising!S75)&lt;1,"",Merchandising!S75)</f>
        <v/>
      </c>
      <c r="V72" s="85" t="str">
        <f>IF(LEN(Vendor!S72)&lt;1,"",Vendor!S72)</f>
        <v/>
      </c>
      <c r="W72" s="172" t="str">
        <f t="shared" si="5"/>
        <v/>
      </c>
      <c r="X72" s="86" t="str">
        <f>IF(LEN(Merchandising!S75)&lt;1,"",Merchandising!S75)</f>
        <v/>
      </c>
      <c r="Y72" s="87" t="str">
        <f>IF(LEN(Merchandising!O75)&lt;1,"",Merchandising!O75)</f>
        <v/>
      </c>
      <c r="Z72" s="88" t="str">
        <f>IF(LEN(Merchandising!P75)&lt;1,"",Merchandising!P75)</f>
        <v/>
      </c>
      <c r="AA72" s="218" t="str">
        <f>IF(LEN(Vendor!X72)&lt;1,"",Vendor!X72)</f>
        <v/>
      </c>
      <c r="AB72" s="222" t="str">
        <f>_xlfn.SWITCH(Vendor!Z72,"Select","","No Restriction","N: None","Pallet","P: Pallet","Tie/Layer","T: Tie/Layer")</f>
        <v/>
      </c>
      <c r="AC72" s="110" t="str">
        <f>IF(LEN(Merchandising!W75)&lt;1,"",Merchandising!W75)</f>
        <v/>
      </c>
      <c r="AD72" s="89" t="str">
        <f>IF(LEN(Merchandising!X75)&lt;1,"",Merchandising!X75)</f>
        <v/>
      </c>
      <c r="AE72" s="91" t="str">
        <f>IF(LEN(Merchandising!Y75)&lt;1,"",Merchandising!Y75)</f>
        <v/>
      </c>
      <c r="AF72" s="90" t="str">
        <f>IF(LEN(Merchandising!Z75)&lt;1,"",Merchandising!Z75)</f>
        <v/>
      </c>
      <c r="AG72" s="89" t="str">
        <f>IF(LEN(Merchandising!AA75)&lt;1,"",Merchandising!AA75)</f>
        <v/>
      </c>
      <c r="AH72" s="91" t="str">
        <f>IF(LEN(Merchandising!AB75)&lt;1,"",Merchandising!AB75)</f>
        <v/>
      </c>
      <c r="AI72" s="286"/>
      <c r="AJ72" s="287"/>
    </row>
    <row r="73" spans="1:36" ht="22.5" customHeight="1" x14ac:dyDescent="0.25">
      <c r="A73" s="11"/>
      <c r="B73" s="226" t="str">
        <f t="shared" si="4"/>
        <v/>
      </c>
      <c r="C73" s="232" t="str">
        <f>IF(LEN(Merchandising!R76)&lt;1,"",Merchandising!R76)</f>
        <v/>
      </c>
      <c r="D73" s="77" t="str">
        <f>_xlfn.SWITCH(Merchandising!Q76,"Select","","New Item","","Replace - Flow","R","Replace - Stop","R","Bonus","B","")</f>
        <v/>
      </c>
      <c r="E73" s="78" t="str">
        <f>IF(LEN(Vendor!E73)&lt;1,"",Vendor!E73)</f>
        <v/>
      </c>
      <c r="F73" s="78" t="str">
        <f>IF(LEN(Vendor!F73)&lt;1,"",Vendor!F73)</f>
        <v/>
      </c>
      <c r="G73" s="79" t="str">
        <f>IF(LEN(Vendor!G73)&lt;1,"",Vendor!G73)</f>
        <v/>
      </c>
      <c r="H73" s="80" t="str">
        <f>IF(LEN(Vendor!J73)&lt;1,"",Vendor!J73)</f>
        <v/>
      </c>
      <c r="I73" s="79" t="str">
        <f>IF(LEN(Vendor!K73)&lt;1,"",Vendor!K73)</f>
        <v/>
      </c>
      <c r="J73" s="81" t="str">
        <f>IF(LEN(Merchandising!M76)&lt;1,"",Merchandising!M76)</f>
        <v/>
      </c>
      <c r="K73" s="81" t="str">
        <f>IF(LEN(Merchandising!N76)&lt;1,"",Merchandising!N76)</f>
        <v/>
      </c>
      <c r="L73" s="79" t="str">
        <f>IF(LEN(Vendor!H73)&lt;1,"",Vendor!H73)</f>
        <v/>
      </c>
      <c r="M73" s="79" t="str">
        <f>IF(LEN(Merchandising!L76)&lt;1,"",Merchandising!L76)</f>
        <v/>
      </c>
      <c r="N73" s="82" t="str">
        <f>IF(LEN(Vendor!L73)&lt;1,"",Vendor!L73)</f>
        <v/>
      </c>
      <c r="O73" s="82" t="str">
        <f>IF(LEN(Vendor!M73)&lt;1,"",Vendor!M73)</f>
        <v/>
      </c>
      <c r="P73" s="82" t="str">
        <f>IF(LEN(Vendor!N73)&lt;1,"",Vendor!N73)</f>
        <v/>
      </c>
      <c r="Q73" s="80" t="str">
        <f>IF(LEN(Vendor!O73)&lt;1,"",Vendor!O73)</f>
        <v/>
      </c>
      <c r="R73" s="79" t="str">
        <f>IF(LEN(Vendor!P73)&lt;1,"",Vendor!P73)</f>
        <v/>
      </c>
      <c r="S73" s="79" t="str">
        <f>IF(LEN(Vendor!Q73)&lt;1,"",Vendor!Q73)</f>
        <v/>
      </c>
      <c r="T73" s="83" t="str">
        <f>IF(LEN(Vendor!R73)&lt;1,"",Vendor!R73)</f>
        <v/>
      </c>
      <c r="U73" s="84" t="str">
        <f>IF(LEN(Merchandising!S76)&lt;1,"",Merchandising!S76)</f>
        <v/>
      </c>
      <c r="V73" s="85" t="str">
        <f>IF(LEN(Vendor!S73)&lt;1,"",Vendor!S73)</f>
        <v/>
      </c>
      <c r="W73" s="172" t="str">
        <f t="shared" si="5"/>
        <v/>
      </c>
      <c r="X73" s="86" t="str">
        <f>IF(LEN(Merchandising!S76)&lt;1,"",Merchandising!S76)</f>
        <v/>
      </c>
      <c r="Y73" s="87" t="str">
        <f>IF(LEN(Merchandising!O76)&lt;1,"",Merchandising!O76)</f>
        <v/>
      </c>
      <c r="Z73" s="88" t="str">
        <f>IF(LEN(Merchandising!P76)&lt;1,"",Merchandising!P76)</f>
        <v/>
      </c>
      <c r="AA73" s="218" t="str">
        <f>IF(LEN(Vendor!X73)&lt;1,"",Vendor!X73)</f>
        <v/>
      </c>
      <c r="AB73" s="222" t="str">
        <f>_xlfn.SWITCH(Vendor!Z73,"Select","","No Restriction","N: None","Pallet","P: Pallet","Tie/Layer","T: Tie/Layer")</f>
        <v/>
      </c>
      <c r="AC73" s="110" t="str">
        <f>IF(LEN(Merchandising!W76)&lt;1,"",Merchandising!W76)</f>
        <v/>
      </c>
      <c r="AD73" s="89" t="str">
        <f>IF(LEN(Merchandising!X76)&lt;1,"",Merchandising!X76)</f>
        <v/>
      </c>
      <c r="AE73" s="91" t="str">
        <f>IF(LEN(Merchandising!Y76)&lt;1,"",Merchandising!Y76)</f>
        <v/>
      </c>
      <c r="AF73" s="90" t="str">
        <f>IF(LEN(Merchandising!Z76)&lt;1,"",Merchandising!Z76)</f>
        <v/>
      </c>
      <c r="AG73" s="89" t="str">
        <f>IF(LEN(Merchandising!AA76)&lt;1,"",Merchandising!AA76)</f>
        <v/>
      </c>
      <c r="AH73" s="91" t="str">
        <f>IF(LEN(Merchandising!AB76)&lt;1,"",Merchandising!AB76)</f>
        <v/>
      </c>
      <c r="AI73" s="286"/>
      <c r="AJ73" s="287"/>
    </row>
    <row r="74" spans="1:36" ht="22.5" customHeight="1" x14ac:dyDescent="0.25">
      <c r="A74" s="11"/>
      <c r="B74" s="226" t="str">
        <f t="shared" si="4"/>
        <v/>
      </c>
      <c r="C74" s="232" t="str">
        <f>IF(LEN(Merchandising!R77)&lt;1,"",Merchandising!R77)</f>
        <v/>
      </c>
      <c r="D74" s="77" t="str">
        <f>_xlfn.SWITCH(Merchandising!Q77,"Select","","New Item","","Replace - Flow","R","Replace - Stop","R","Bonus","B","")</f>
        <v/>
      </c>
      <c r="E74" s="78" t="str">
        <f>IF(LEN(Vendor!E74)&lt;1,"",Vendor!E74)</f>
        <v/>
      </c>
      <c r="F74" s="78" t="str">
        <f>IF(LEN(Vendor!F74)&lt;1,"",Vendor!F74)</f>
        <v/>
      </c>
      <c r="G74" s="79" t="str">
        <f>IF(LEN(Vendor!G74)&lt;1,"",Vendor!G74)</f>
        <v/>
      </c>
      <c r="H74" s="80" t="str">
        <f>IF(LEN(Vendor!J74)&lt;1,"",Vendor!J74)</f>
        <v/>
      </c>
      <c r="I74" s="79" t="str">
        <f>IF(LEN(Vendor!K74)&lt;1,"",Vendor!K74)</f>
        <v/>
      </c>
      <c r="J74" s="81" t="str">
        <f>IF(LEN(Merchandising!M77)&lt;1,"",Merchandising!M77)</f>
        <v/>
      </c>
      <c r="K74" s="81" t="str">
        <f>IF(LEN(Merchandising!N77)&lt;1,"",Merchandising!N77)</f>
        <v/>
      </c>
      <c r="L74" s="79" t="str">
        <f>IF(LEN(Vendor!H74)&lt;1,"",Vendor!H74)</f>
        <v/>
      </c>
      <c r="M74" s="79" t="str">
        <f>IF(LEN(Merchandising!L77)&lt;1,"",Merchandising!L77)</f>
        <v/>
      </c>
      <c r="N74" s="82" t="str">
        <f>IF(LEN(Vendor!L74)&lt;1,"",Vendor!L74)</f>
        <v/>
      </c>
      <c r="O74" s="82" t="str">
        <f>IF(LEN(Vendor!M74)&lt;1,"",Vendor!M74)</f>
        <v/>
      </c>
      <c r="P74" s="82" t="str">
        <f>IF(LEN(Vendor!N74)&lt;1,"",Vendor!N74)</f>
        <v/>
      </c>
      <c r="Q74" s="80" t="str">
        <f>IF(LEN(Vendor!O74)&lt;1,"",Vendor!O74)</f>
        <v/>
      </c>
      <c r="R74" s="79" t="str">
        <f>IF(LEN(Vendor!P74)&lt;1,"",Vendor!P74)</f>
        <v/>
      </c>
      <c r="S74" s="79" t="str">
        <f>IF(LEN(Vendor!Q74)&lt;1,"",Vendor!Q74)</f>
        <v/>
      </c>
      <c r="T74" s="83" t="str">
        <f>IF(LEN(Vendor!R74)&lt;1,"",Vendor!R74)</f>
        <v/>
      </c>
      <c r="U74" s="84" t="str">
        <f>IF(LEN(Merchandising!S77)&lt;1,"",Merchandising!S77)</f>
        <v/>
      </c>
      <c r="V74" s="85" t="str">
        <f>IF(LEN(Vendor!S74)&lt;1,"",Vendor!S74)</f>
        <v/>
      </c>
      <c r="W74" s="172" t="str">
        <f t="shared" si="5"/>
        <v/>
      </c>
      <c r="X74" s="86" t="str">
        <f>IF(LEN(Merchandising!S77)&lt;1,"",Merchandising!S77)</f>
        <v/>
      </c>
      <c r="Y74" s="87" t="str">
        <f>IF(LEN(Merchandising!O77)&lt;1,"",Merchandising!O77)</f>
        <v/>
      </c>
      <c r="Z74" s="88" t="str">
        <f>IF(LEN(Merchandising!P77)&lt;1,"",Merchandising!P77)</f>
        <v/>
      </c>
      <c r="AA74" s="218" t="str">
        <f>IF(LEN(Vendor!X74)&lt;1,"",Vendor!X74)</f>
        <v/>
      </c>
      <c r="AB74" s="222" t="str">
        <f>_xlfn.SWITCH(Vendor!Z74,"Select","","No Restriction","N: None","Pallet","P: Pallet","Tie/Layer","T: Tie/Layer")</f>
        <v/>
      </c>
      <c r="AC74" s="110" t="str">
        <f>IF(LEN(Merchandising!W77)&lt;1,"",Merchandising!W77)</f>
        <v/>
      </c>
      <c r="AD74" s="89" t="str">
        <f>IF(LEN(Merchandising!X77)&lt;1,"",Merchandising!X77)</f>
        <v/>
      </c>
      <c r="AE74" s="91" t="str">
        <f>IF(LEN(Merchandising!Y77)&lt;1,"",Merchandising!Y77)</f>
        <v/>
      </c>
      <c r="AF74" s="90" t="str">
        <f>IF(LEN(Merchandising!Z77)&lt;1,"",Merchandising!Z77)</f>
        <v/>
      </c>
      <c r="AG74" s="89" t="str">
        <f>IF(LEN(Merchandising!AA77)&lt;1,"",Merchandising!AA77)</f>
        <v/>
      </c>
      <c r="AH74" s="91" t="str">
        <f>IF(LEN(Merchandising!AB77)&lt;1,"",Merchandising!AB77)</f>
        <v/>
      </c>
      <c r="AI74" s="286"/>
      <c r="AJ74" s="287"/>
    </row>
    <row r="75" spans="1:36" ht="22.5" customHeight="1" x14ac:dyDescent="0.25">
      <c r="A75" s="11"/>
      <c r="B75" s="226" t="str">
        <f t="shared" si="4"/>
        <v/>
      </c>
      <c r="C75" s="232" t="str">
        <f>IF(LEN(Merchandising!R78)&lt;1,"",Merchandising!R78)</f>
        <v/>
      </c>
      <c r="D75" s="77" t="str">
        <f>_xlfn.SWITCH(Merchandising!Q78,"Select","","New Item","","Replace - Flow","R","Replace - Stop","R","Bonus","B","")</f>
        <v/>
      </c>
      <c r="E75" s="78" t="str">
        <f>IF(LEN(Vendor!E75)&lt;1,"",Vendor!E75)</f>
        <v/>
      </c>
      <c r="F75" s="78" t="str">
        <f>IF(LEN(Vendor!F75)&lt;1,"",Vendor!F75)</f>
        <v/>
      </c>
      <c r="G75" s="79" t="str">
        <f>IF(LEN(Vendor!G75)&lt;1,"",Vendor!G75)</f>
        <v/>
      </c>
      <c r="H75" s="80" t="str">
        <f>IF(LEN(Vendor!J75)&lt;1,"",Vendor!J75)</f>
        <v/>
      </c>
      <c r="I75" s="79" t="str">
        <f>IF(LEN(Vendor!K75)&lt;1,"",Vendor!K75)</f>
        <v/>
      </c>
      <c r="J75" s="81" t="str">
        <f>IF(LEN(Merchandising!M78)&lt;1,"",Merchandising!M78)</f>
        <v/>
      </c>
      <c r="K75" s="81" t="str">
        <f>IF(LEN(Merchandising!N78)&lt;1,"",Merchandising!N78)</f>
        <v/>
      </c>
      <c r="L75" s="79" t="str">
        <f>IF(LEN(Vendor!H75)&lt;1,"",Vendor!H75)</f>
        <v/>
      </c>
      <c r="M75" s="79" t="str">
        <f>IF(LEN(Merchandising!L78)&lt;1,"",Merchandising!L78)</f>
        <v/>
      </c>
      <c r="N75" s="82" t="str">
        <f>IF(LEN(Vendor!L75)&lt;1,"",Vendor!L75)</f>
        <v/>
      </c>
      <c r="O75" s="82" t="str">
        <f>IF(LEN(Vendor!M75)&lt;1,"",Vendor!M75)</f>
        <v/>
      </c>
      <c r="P75" s="82" t="str">
        <f>IF(LEN(Vendor!N75)&lt;1,"",Vendor!N75)</f>
        <v/>
      </c>
      <c r="Q75" s="80" t="str">
        <f>IF(LEN(Vendor!O75)&lt;1,"",Vendor!O75)</f>
        <v/>
      </c>
      <c r="R75" s="79" t="str">
        <f>IF(LEN(Vendor!P75)&lt;1,"",Vendor!P75)</f>
        <v/>
      </c>
      <c r="S75" s="79" t="str">
        <f>IF(LEN(Vendor!Q75)&lt;1,"",Vendor!Q75)</f>
        <v/>
      </c>
      <c r="T75" s="83" t="str">
        <f>IF(LEN(Vendor!R75)&lt;1,"",Vendor!R75)</f>
        <v/>
      </c>
      <c r="U75" s="84" t="str">
        <f>IF(LEN(Merchandising!S78)&lt;1,"",Merchandising!S78)</f>
        <v/>
      </c>
      <c r="V75" s="85" t="str">
        <f>IF(LEN(Vendor!S75)&lt;1,"",Vendor!S75)</f>
        <v/>
      </c>
      <c r="W75" s="172" t="str">
        <f t="shared" si="5"/>
        <v/>
      </c>
      <c r="X75" s="86" t="str">
        <f>IF(LEN(Merchandising!S78)&lt;1,"",Merchandising!S78)</f>
        <v/>
      </c>
      <c r="Y75" s="87" t="str">
        <f>IF(LEN(Merchandising!O78)&lt;1,"",Merchandising!O78)</f>
        <v/>
      </c>
      <c r="Z75" s="88" t="str">
        <f>IF(LEN(Merchandising!P78)&lt;1,"",Merchandising!P78)</f>
        <v/>
      </c>
      <c r="AA75" s="218" t="str">
        <f>IF(LEN(Vendor!X75)&lt;1,"",Vendor!X75)</f>
        <v/>
      </c>
      <c r="AB75" s="222" t="str">
        <f>_xlfn.SWITCH(Vendor!Z75,"Select","","No Restriction","N: None","Pallet","P: Pallet","Tie/Layer","T: Tie/Layer")</f>
        <v/>
      </c>
      <c r="AC75" s="110" t="str">
        <f>IF(LEN(Merchandising!W78)&lt;1,"",Merchandising!W78)</f>
        <v/>
      </c>
      <c r="AD75" s="89" t="str">
        <f>IF(LEN(Merchandising!X78)&lt;1,"",Merchandising!X78)</f>
        <v/>
      </c>
      <c r="AE75" s="91" t="str">
        <f>IF(LEN(Merchandising!Y78)&lt;1,"",Merchandising!Y78)</f>
        <v/>
      </c>
      <c r="AF75" s="90" t="str">
        <f>IF(LEN(Merchandising!Z78)&lt;1,"",Merchandising!Z78)</f>
        <v/>
      </c>
      <c r="AG75" s="89" t="str">
        <f>IF(LEN(Merchandising!AA78)&lt;1,"",Merchandising!AA78)</f>
        <v/>
      </c>
      <c r="AH75" s="91" t="str">
        <f>IF(LEN(Merchandising!AB78)&lt;1,"",Merchandising!AB78)</f>
        <v/>
      </c>
      <c r="AI75" s="286"/>
      <c r="AJ75" s="287"/>
    </row>
    <row r="76" spans="1:36" ht="22.5" customHeight="1" x14ac:dyDescent="0.25">
      <c r="A76" s="11"/>
      <c r="B76" s="226" t="str">
        <f t="shared" si="4"/>
        <v/>
      </c>
      <c r="C76" s="232" t="str">
        <f>IF(LEN(Merchandising!R79)&lt;1,"",Merchandising!R79)</f>
        <v/>
      </c>
      <c r="D76" s="77" t="str">
        <f>_xlfn.SWITCH(Merchandising!Q79,"Select","","New Item","","Replace - Flow","R","Replace - Stop","R","Bonus","B","")</f>
        <v/>
      </c>
      <c r="E76" s="78" t="str">
        <f>IF(LEN(Vendor!E76)&lt;1,"",Vendor!E76)</f>
        <v/>
      </c>
      <c r="F76" s="78" t="str">
        <f>IF(LEN(Vendor!F76)&lt;1,"",Vendor!F76)</f>
        <v/>
      </c>
      <c r="G76" s="79" t="str">
        <f>IF(LEN(Vendor!G76)&lt;1,"",Vendor!G76)</f>
        <v/>
      </c>
      <c r="H76" s="80" t="str">
        <f>IF(LEN(Vendor!J76)&lt;1,"",Vendor!J76)</f>
        <v/>
      </c>
      <c r="I76" s="79" t="str">
        <f>IF(LEN(Vendor!K76)&lt;1,"",Vendor!K76)</f>
        <v/>
      </c>
      <c r="J76" s="81" t="str">
        <f>IF(LEN(Merchandising!M79)&lt;1,"",Merchandising!M79)</f>
        <v/>
      </c>
      <c r="K76" s="81" t="str">
        <f>IF(LEN(Merchandising!N79)&lt;1,"",Merchandising!N79)</f>
        <v/>
      </c>
      <c r="L76" s="79" t="str">
        <f>IF(LEN(Vendor!H76)&lt;1,"",Vendor!H76)</f>
        <v/>
      </c>
      <c r="M76" s="79" t="str">
        <f>IF(LEN(Merchandising!L79)&lt;1,"",Merchandising!L79)</f>
        <v/>
      </c>
      <c r="N76" s="82" t="str">
        <f>IF(LEN(Vendor!L76)&lt;1,"",Vendor!L76)</f>
        <v/>
      </c>
      <c r="O76" s="82" t="str">
        <f>IF(LEN(Vendor!M76)&lt;1,"",Vendor!M76)</f>
        <v/>
      </c>
      <c r="P76" s="82" t="str">
        <f>IF(LEN(Vendor!N76)&lt;1,"",Vendor!N76)</f>
        <v/>
      </c>
      <c r="Q76" s="80" t="str">
        <f>IF(LEN(Vendor!O76)&lt;1,"",Vendor!O76)</f>
        <v/>
      </c>
      <c r="R76" s="79" t="str">
        <f>IF(LEN(Vendor!P76)&lt;1,"",Vendor!P76)</f>
        <v/>
      </c>
      <c r="S76" s="79" t="str">
        <f>IF(LEN(Vendor!Q76)&lt;1,"",Vendor!Q76)</f>
        <v/>
      </c>
      <c r="T76" s="83" t="str">
        <f>IF(LEN(Vendor!R76)&lt;1,"",Vendor!R76)</f>
        <v/>
      </c>
      <c r="U76" s="84" t="str">
        <f>IF(LEN(Merchandising!S79)&lt;1,"",Merchandising!S79)</f>
        <v/>
      </c>
      <c r="V76" s="85" t="str">
        <f>IF(LEN(Vendor!S76)&lt;1,"",Vendor!S76)</f>
        <v/>
      </c>
      <c r="W76" s="172" t="str">
        <f t="shared" si="5"/>
        <v/>
      </c>
      <c r="X76" s="86" t="str">
        <f>IF(LEN(Merchandising!S79)&lt;1,"",Merchandising!S79)</f>
        <v/>
      </c>
      <c r="Y76" s="87" t="str">
        <f>IF(LEN(Merchandising!O79)&lt;1,"",Merchandising!O79)</f>
        <v/>
      </c>
      <c r="Z76" s="88" t="str">
        <f>IF(LEN(Merchandising!P79)&lt;1,"",Merchandising!P79)</f>
        <v/>
      </c>
      <c r="AA76" s="218" t="str">
        <f>IF(LEN(Vendor!X76)&lt;1,"",Vendor!X76)</f>
        <v/>
      </c>
      <c r="AB76" s="222" t="str">
        <f>_xlfn.SWITCH(Vendor!Z76,"Select","","No Restriction","N: None","Pallet","P: Pallet","Tie/Layer","T: Tie/Layer")</f>
        <v/>
      </c>
      <c r="AC76" s="110" t="str">
        <f>IF(LEN(Merchandising!W79)&lt;1,"",Merchandising!W79)</f>
        <v/>
      </c>
      <c r="AD76" s="89" t="str">
        <f>IF(LEN(Merchandising!X79)&lt;1,"",Merchandising!X79)</f>
        <v/>
      </c>
      <c r="AE76" s="91" t="str">
        <f>IF(LEN(Merchandising!Y79)&lt;1,"",Merchandising!Y79)</f>
        <v/>
      </c>
      <c r="AF76" s="90" t="str">
        <f>IF(LEN(Merchandising!Z79)&lt;1,"",Merchandising!Z79)</f>
        <v/>
      </c>
      <c r="AG76" s="89" t="str">
        <f>IF(LEN(Merchandising!AA79)&lt;1,"",Merchandising!AA79)</f>
        <v/>
      </c>
      <c r="AH76" s="91" t="str">
        <f>IF(LEN(Merchandising!AB79)&lt;1,"",Merchandising!AB79)</f>
        <v/>
      </c>
      <c r="AI76" s="286"/>
      <c r="AJ76" s="287"/>
    </row>
    <row r="77" spans="1:36" ht="22.5" customHeight="1" x14ac:dyDescent="0.25">
      <c r="A77" s="11"/>
      <c r="B77" s="226" t="str">
        <f t="shared" si="4"/>
        <v/>
      </c>
      <c r="C77" s="232" t="str">
        <f>IF(LEN(Merchandising!R80)&lt;1,"",Merchandising!R80)</f>
        <v/>
      </c>
      <c r="D77" s="77" t="str">
        <f>_xlfn.SWITCH(Merchandising!Q80,"Select","","New Item","","Replace - Flow","R","Replace - Stop","R","Bonus","B","")</f>
        <v/>
      </c>
      <c r="E77" s="78" t="str">
        <f>IF(LEN(Vendor!E77)&lt;1,"",Vendor!E77)</f>
        <v/>
      </c>
      <c r="F77" s="78" t="str">
        <f>IF(LEN(Vendor!F77)&lt;1,"",Vendor!F77)</f>
        <v/>
      </c>
      <c r="G77" s="79" t="str">
        <f>IF(LEN(Vendor!G77)&lt;1,"",Vendor!G77)</f>
        <v/>
      </c>
      <c r="H77" s="80" t="str">
        <f>IF(LEN(Vendor!J77)&lt;1,"",Vendor!J77)</f>
        <v/>
      </c>
      <c r="I77" s="79" t="str">
        <f>IF(LEN(Vendor!K77)&lt;1,"",Vendor!K77)</f>
        <v/>
      </c>
      <c r="J77" s="81" t="str">
        <f>IF(LEN(Merchandising!M80)&lt;1,"",Merchandising!M80)</f>
        <v/>
      </c>
      <c r="K77" s="81" t="str">
        <f>IF(LEN(Merchandising!N80)&lt;1,"",Merchandising!N80)</f>
        <v/>
      </c>
      <c r="L77" s="79" t="str">
        <f>IF(LEN(Vendor!H77)&lt;1,"",Vendor!H77)</f>
        <v/>
      </c>
      <c r="M77" s="79" t="str">
        <f>IF(LEN(Merchandising!L80)&lt;1,"",Merchandising!L80)</f>
        <v/>
      </c>
      <c r="N77" s="82" t="str">
        <f>IF(LEN(Vendor!L77)&lt;1,"",Vendor!L77)</f>
        <v/>
      </c>
      <c r="O77" s="82" t="str">
        <f>IF(LEN(Vendor!M77)&lt;1,"",Vendor!M77)</f>
        <v/>
      </c>
      <c r="P77" s="82" t="str">
        <f>IF(LEN(Vendor!N77)&lt;1,"",Vendor!N77)</f>
        <v/>
      </c>
      <c r="Q77" s="80" t="str">
        <f>IF(LEN(Vendor!O77)&lt;1,"",Vendor!O77)</f>
        <v/>
      </c>
      <c r="R77" s="79" t="str">
        <f>IF(LEN(Vendor!P77)&lt;1,"",Vendor!P77)</f>
        <v/>
      </c>
      <c r="S77" s="79" t="str">
        <f>IF(LEN(Vendor!Q77)&lt;1,"",Vendor!Q77)</f>
        <v/>
      </c>
      <c r="T77" s="83" t="str">
        <f>IF(LEN(Vendor!R77)&lt;1,"",Vendor!R77)</f>
        <v/>
      </c>
      <c r="U77" s="84" t="str">
        <f>IF(LEN(Merchandising!S80)&lt;1,"",Merchandising!S80)</f>
        <v/>
      </c>
      <c r="V77" s="85" t="str">
        <f>IF(LEN(Vendor!S77)&lt;1,"",Vendor!S77)</f>
        <v/>
      </c>
      <c r="W77" s="172" t="str">
        <f t="shared" si="5"/>
        <v/>
      </c>
      <c r="X77" s="86" t="str">
        <f>IF(LEN(Merchandising!S80)&lt;1,"",Merchandising!S80)</f>
        <v/>
      </c>
      <c r="Y77" s="87" t="str">
        <f>IF(LEN(Merchandising!O80)&lt;1,"",Merchandising!O80)</f>
        <v/>
      </c>
      <c r="Z77" s="88" t="str">
        <f>IF(LEN(Merchandising!P80)&lt;1,"",Merchandising!P80)</f>
        <v/>
      </c>
      <c r="AA77" s="218" t="str">
        <f>IF(LEN(Vendor!X77)&lt;1,"",Vendor!X77)</f>
        <v/>
      </c>
      <c r="AB77" s="222" t="str">
        <f>_xlfn.SWITCH(Vendor!Z77,"Select","","No Restriction","N: None","Pallet","P: Pallet","Tie/Layer","T: Tie/Layer")</f>
        <v/>
      </c>
      <c r="AC77" s="110" t="str">
        <f>IF(LEN(Merchandising!W80)&lt;1,"",Merchandising!W80)</f>
        <v/>
      </c>
      <c r="AD77" s="89" t="str">
        <f>IF(LEN(Merchandising!X80)&lt;1,"",Merchandising!X80)</f>
        <v/>
      </c>
      <c r="AE77" s="91" t="str">
        <f>IF(LEN(Merchandising!Y80)&lt;1,"",Merchandising!Y80)</f>
        <v/>
      </c>
      <c r="AF77" s="90" t="str">
        <f>IF(LEN(Merchandising!Z80)&lt;1,"",Merchandising!Z80)</f>
        <v/>
      </c>
      <c r="AG77" s="89" t="str">
        <f>IF(LEN(Merchandising!AA80)&lt;1,"",Merchandising!AA80)</f>
        <v/>
      </c>
      <c r="AH77" s="91" t="str">
        <f>IF(LEN(Merchandising!AB80)&lt;1,"",Merchandising!AB80)</f>
        <v/>
      </c>
      <c r="AI77" s="286"/>
      <c r="AJ77" s="287"/>
    </row>
    <row r="78" spans="1:36" ht="22.5" customHeight="1" x14ac:dyDescent="0.25">
      <c r="A78" s="11"/>
      <c r="B78" s="226" t="str">
        <f t="shared" si="4"/>
        <v/>
      </c>
      <c r="C78" s="232" t="str">
        <f>IF(LEN(Merchandising!R81)&lt;1,"",Merchandising!R81)</f>
        <v/>
      </c>
      <c r="D78" s="77" t="str">
        <f>_xlfn.SWITCH(Merchandising!Q81,"Select","","New Item","","Replace - Flow","R","Replace - Stop","R","Bonus","B","")</f>
        <v/>
      </c>
      <c r="E78" s="78" t="str">
        <f>IF(LEN(Vendor!E78)&lt;1,"",Vendor!E78)</f>
        <v/>
      </c>
      <c r="F78" s="78" t="str">
        <f>IF(LEN(Vendor!F78)&lt;1,"",Vendor!F78)</f>
        <v/>
      </c>
      <c r="G78" s="79" t="str">
        <f>IF(LEN(Vendor!G78)&lt;1,"",Vendor!G78)</f>
        <v/>
      </c>
      <c r="H78" s="80" t="str">
        <f>IF(LEN(Vendor!J78)&lt;1,"",Vendor!J78)</f>
        <v/>
      </c>
      <c r="I78" s="79" t="str">
        <f>IF(LEN(Vendor!K78)&lt;1,"",Vendor!K78)</f>
        <v/>
      </c>
      <c r="J78" s="81" t="str">
        <f>IF(LEN(Merchandising!M81)&lt;1,"",Merchandising!M81)</f>
        <v/>
      </c>
      <c r="K78" s="81" t="str">
        <f>IF(LEN(Merchandising!N81)&lt;1,"",Merchandising!N81)</f>
        <v/>
      </c>
      <c r="L78" s="79" t="str">
        <f>IF(LEN(Vendor!H78)&lt;1,"",Vendor!H78)</f>
        <v/>
      </c>
      <c r="M78" s="79" t="str">
        <f>IF(LEN(Merchandising!L81)&lt;1,"",Merchandising!L81)</f>
        <v/>
      </c>
      <c r="N78" s="82" t="str">
        <f>IF(LEN(Vendor!L78)&lt;1,"",Vendor!L78)</f>
        <v/>
      </c>
      <c r="O78" s="82" t="str">
        <f>IF(LEN(Vendor!M78)&lt;1,"",Vendor!M78)</f>
        <v/>
      </c>
      <c r="P78" s="82" t="str">
        <f>IF(LEN(Vendor!N78)&lt;1,"",Vendor!N78)</f>
        <v/>
      </c>
      <c r="Q78" s="80" t="str">
        <f>IF(LEN(Vendor!O78)&lt;1,"",Vendor!O78)</f>
        <v/>
      </c>
      <c r="R78" s="79" t="str">
        <f>IF(LEN(Vendor!P78)&lt;1,"",Vendor!P78)</f>
        <v/>
      </c>
      <c r="S78" s="79" t="str">
        <f>IF(LEN(Vendor!Q78)&lt;1,"",Vendor!Q78)</f>
        <v/>
      </c>
      <c r="T78" s="83" t="str">
        <f>IF(LEN(Vendor!R78)&lt;1,"",Vendor!R78)</f>
        <v/>
      </c>
      <c r="U78" s="84" t="str">
        <f>IF(LEN(Merchandising!S81)&lt;1,"",Merchandising!S81)</f>
        <v/>
      </c>
      <c r="V78" s="85" t="str">
        <f>IF(LEN(Vendor!S78)&lt;1,"",Vendor!S78)</f>
        <v/>
      </c>
      <c r="W78" s="172" t="str">
        <f t="shared" si="5"/>
        <v/>
      </c>
      <c r="X78" s="86" t="str">
        <f>IF(LEN(Merchandising!S81)&lt;1,"",Merchandising!S81)</f>
        <v/>
      </c>
      <c r="Y78" s="87" t="str">
        <f>IF(LEN(Merchandising!O81)&lt;1,"",Merchandising!O81)</f>
        <v/>
      </c>
      <c r="Z78" s="88" t="str">
        <f>IF(LEN(Merchandising!P81)&lt;1,"",Merchandising!P81)</f>
        <v/>
      </c>
      <c r="AA78" s="218" t="str">
        <f>IF(LEN(Vendor!X78)&lt;1,"",Vendor!X78)</f>
        <v/>
      </c>
      <c r="AB78" s="222" t="str">
        <f>_xlfn.SWITCH(Vendor!Z78,"Select","","No Restriction","N: None","Pallet","P: Pallet","Tie/Layer","T: Tie/Layer")</f>
        <v/>
      </c>
      <c r="AC78" s="110" t="str">
        <f>IF(LEN(Merchandising!W81)&lt;1,"",Merchandising!W81)</f>
        <v/>
      </c>
      <c r="AD78" s="89" t="str">
        <f>IF(LEN(Merchandising!X81)&lt;1,"",Merchandising!X81)</f>
        <v/>
      </c>
      <c r="AE78" s="91" t="str">
        <f>IF(LEN(Merchandising!Y81)&lt;1,"",Merchandising!Y81)</f>
        <v/>
      </c>
      <c r="AF78" s="90" t="str">
        <f>IF(LEN(Merchandising!Z81)&lt;1,"",Merchandising!Z81)</f>
        <v/>
      </c>
      <c r="AG78" s="89" t="str">
        <f>IF(LEN(Merchandising!AA81)&lt;1,"",Merchandising!AA81)</f>
        <v/>
      </c>
      <c r="AH78" s="91" t="str">
        <f>IF(LEN(Merchandising!AB81)&lt;1,"",Merchandising!AB81)</f>
        <v/>
      </c>
      <c r="AI78" s="286"/>
      <c r="AJ78" s="287"/>
    </row>
    <row r="79" spans="1:36" ht="22.5" customHeight="1" x14ac:dyDescent="0.25">
      <c r="A79" s="11"/>
      <c r="B79" s="226" t="str">
        <f t="shared" si="4"/>
        <v/>
      </c>
      <c r="C79" s="232" t="str">
        <f>IF(LEN(Merchandising!R82)&lt;1,"",Merchandising!R82)</f>
        <v/>
      </c>
      <c r="D79" s="77" t="str">
        <f>_xlfn.SWITCH(Merchandising!Q82,"Select","","New Item","","Replace - Flow","R","Replace - Stop","R","Bonus","B","")</f>
        <v/>
      </c>
      <c r="E79" s="78" t="str">
        <f>IF(LEN(Vendor!E79)&lt;1,"",Vendor!E79)</f>
        <v/>
      </c>
      <c r="F79" s="78" t="str">
        <f>IF(LEN(Vendor!F79)&lt;1,"",Vendor!F79)</f>
        <v/>
      </c>
      <c r="G79" s="79" t="str">
        <f>IF(LEN(Vendor!G79)&lt;1,"",Vendor!G79)</f>
        <v/>
      </c>
      <c r="H79" s="80" t="str">
        <f>IF(LEN(Vendor!J79)&lt;1,"",Vendor!J79)</f>
        <v/>
      </c>
      <c r="I79" s="79" t="str">
        <f>IF(LEN(Vendor!K79)&lt;1,"",Vendor!K79)</f>
        <v/>
      </c>
      <c r="J79" s="81" t="str">
        <f>IF(LEN(Merchandising!M82)&lt;1,"",Merchandising!M82)</f>
        <v/>
      </c>
      <c r="K79" s="81" t="str">
        <f>IF(LEN(Merchandising!N82)&lt;1,"",Merchandising!N82)</f>
        <v/>
      </c>
      <c r="L79" s="79" t="str">
        <f>IF(LEN(Vendor!H79)&lt;1,"",Vendor!H79)</f>
        <v/>
      </c>
      <c r="M79" s="79" t="str">
        <f>IF(LEN(Merchandising!L82)&lt;1,"",Merchandising!L82)</f>
        <v/>
      </c>
      <c r="N79" s="82" t="str">
        <f>IF(LEN(Vendor!L79)&lt;1,"",Vendor!L79)</f>
        <v/>
      </c>
      <c r="O79" s="82" t="str">
        <f>IF(LEN(Vendor!M79)&lt;1,"",Vendor!M79)</f>
        <v/>
      </c>
      <c r="P79" s="82" t="str">
        <f>IF(LEN(Vendor!N79)&lt;1,"",Vendor!N79)</f>
        <v/>
      </c>
      <c r="Q79" s="80" t="str">
        <f>IF(LEN(Vendor!O79)&lt;1,"",Vendor!O79)</f>
        <v/>
      </c>
      <c r="R79" s="79" t="str">
        <f>IF(LEN(Vendor!P79)&lt;1,"",Vendor!P79)</f>
        <v/>
      </c>
      <c r="S79" s="79" t="str">
        <f>IF(LEN(Vendor!Q79)&lt;1,"",Vendor!Q79)</f>
        <v/>
      </c>
      <c r="T79" s="83" t="str">
        <f>IF(LEN(Vendor!R79)&lt;1,"",Vendor!R79)</f>
        <v/>
      </c>
      <c r="U79" s="84" t="str">
        <f>IF(LEN(Merchandising!S82)&lt;1,"",Merchandising!S82)</f>
        <v/>
      </c>
      <c r="V79" s="85" t="str">
        <f>IF(LEN(Vendor!S79)&lt;1,"",Vendor!S79)</f>
        <v/>
      </c>
      <c r="W79" s="172" t="str">
        <f t="shared" si="5"/>
        <v/>
      </c>
      <c r="X79" s="86" t="str">
        <f>IF(LEN(Merchandising!S82)&lt;1,"",Merchandising!S82)</f>
        <v/>
      </c>
      <c r="Y79" s="87" t="str">
        <f>IF(LEN(Merchandising!O82)&lt;1,"",Merchandising!O82)</f>
        <v/>
      </c>
      <c r="Z79" s="88" t="str">
        <f>IF(LEN(Merchandising!P82)&lt;1,"",Merchandising!P82)</f>
        <v/>
      </c>
      <c r="AA79" s="218" t="str">
        <f>IF(LEN(Vendor!X79)&lt;1,"",Vendor!X79)</f>
        <v/>
      </c>
      <c r="AB79" s="222" t="str">
        <f>_xlfn.SWITCH(Vendor!Z79,"Select","","No Restriction","N: None","Pallet","P: Pallet","Tie/Layer","T: Tie/Layer")</f>
        <v/>
      </c>
      <c r="AC79" s="110" t="str">
        <f>IF(LEN(Merchandising!W82)&lt;1,"",Merchandising!W82)</f>
        <v/>
      </c>
      <c r="AD79" s="89" t="str">
        <f>IF(LEN(Merchandising!X82)&lt;1,"",Merchandising!X82)</f>
        <v/>
      </c>
      <c r="AE79" s="91" t="str">
        <f>IF(LEN(Merchandising!Y82)&lt;1,"",Merchandising!Y82)</f>
        <v/>
      </c>
      <c r="AF79" s="90" t="str">
        <f>IF(LEN(Merchandising!Z82)&lt;1,"",Merchandising!Z82)</f>
        <v/>
      </c>
      <c r="AG79" s="89" t="str">
        <f>IF(LEN(Merchandising!AA82)&lt;1,"",Merchandising!AA82)</f>
        <v/>
      </c>
      <c r="AH79" s="91" t="str">
        <f>IF(LEN(Merchandising!AB82)&lt;1,"",Merchandising!AB82)</f>
        <v/>
      </c>
      <c r="AI79" s="286"/>
      <c r="AJ79" s="287"/>
    </row>
    <row r="80" spans="1:36" ht="22.5" customHeight="1" x14ac:dyDescent="0.25">
      <c r="A80" s="11"/>
      <c r="B80" s="226" t="str">
        <f t="shared" si="4"/>
        <v/>
      </c>
      <c r="C80" s="232" t="str">
        <f>IF(LEN(Merchandising!R83)&lt;1,"",Merchandising!R83)</f>
        <v/>
      </c>
      <c r="D80" s="77" t="str">
        <f>_xlfn.SWITCH(Merchandising!Q83,"Select","","New Item","","Replace - Flow","R","Replace - Stop","R","Bonus","B","")</f>
        <v/>
      </c>
      <c r="E80" s="78" t="str">
        <f>IF(LEN(Vendor!E80)&lt;1,"",Vendor!E80)</f>
        <v/>
      </c>
      <c r="F80" s="78" t="str">
        <f>IF(LEN(Vendor!F80)&lt;1,"",Vendor!F80)</f>
        <v/>
      </c>
      <c r="G80" s="79" t="str">
        <f>IF(LEN(Vendor!G80)&lt;1,"",Vendor!G80)</f>
        <v/>
      </c>
      <c r="H80" s="80" t="str">
        <f>IF(LEN(Vendor!J80)&lt;1,"",Vendor!J80)</f>
        <v/>
      </c>
      <c r="I80" s="79" t="str">
        <f>IF(LEN(Vendor!K80)&lt;1,"",Vendor!K80)</f>
        <v/>
      </c>
      <c r="J80" s="81" t="str">
        <f>IF(LEN(Merchandising!M83)&lt;1,"",Merchandising!M83)</f>
        <v/>
      </c>
      <c r="K80" s="81" t="str">
        <f>IF(LEN(Merchandising!N83)&lt;1,"",Merchandising!N83)</f>
        <v/>
      </c>
      <c r="L80" s="79" t="str">
        <f>IF(LEN(Vendor!H80)&lt;1,"",Vendor!H80)</f>
        <v/>
      </c>
      <c r="M80" s="79" t="str">
        <f>IF(LEN(Merchandising!L83)&lt;1,"",Merchandising!L83)</f>
        <v/>
      </c>
      <c r="N80" s="82" t="str">
        <f>IF(LEN(Vendor!L80)&lt;1,"",Vendor!L80)</f>
        <v/>
      </c>
      <c r="O80" s="82" t="str">
        <f>IF(LEN(Vendor!M80)&lt;1,"",Vendor!M80)</f>
        <v/>
      </c>
      <c r="P80" s="82" t="str">
        <f>IF(LEN(Vendor!N80)&lt;1,"",Vendor!N80)</f>
        <v/>
      </c>
      <c r="Q80" s="80" t="str">
        <f>IF(LEN(Vendor!O80)&lt;1,"",Vendor!O80)</f>
        <v/>
      </c>
      <c r="R80" s="79" t="str">
        <f>IF(LEN(Vendor!P80)&lt;1,"",Vendor!P80)</f>
        <v/>
      </c>
      <c r="S80" s="79" t="str">
        <f>IF(LEN(Vendor!Q80)&lt;1,"",Vendor!Q80)</f>
        <v/>
      </c>
      <c r="T80" s="83" t="str">
        <f>IF(LEN(Vendor!R80)&lt;1,"",Vendor!R80)</f>
        <v/>
      </c>
      <c r="U80" s="84" t="str">
        <f>IF(LEN(Merchandising!S83)&lt;1,"",Merchandising!S83)</f>
        <v/>
      </c>
      <c r="V80" s="85" t="str">
        <f>IF(LEN(Vendor!S80)&lt;1,"",Vendor!S80)</f>
        <v/>
      </c>
      <c r="W80" s="172" t="str">
        <f t="shared" si="5"/>
        <v/>
      </c>
      <c r="X80" s="86" t="str">
        <f>IF(LEN(Merchandising!S83)&lt;1,"",Merchandising!S83)</f>
        <v/>
      </c>
      <c r="Y80" s="87" t="str">
        <f>IF(LEN(Merchandising!O83)&lt;1,"",Merchandising!O83)</f>
        <v/>
      </c>
      <c r="Z80" s="88" t="str">
        <f>IF(LEN(Merchandising!P83)&lt;1,"",Merchandising!P83)</f>
        <v/>
      </c>
      <c r="AA80" s="218" t="str">
        <f>IF(LEN(Vendor!X80)&lt;1,"",Vendor!X80)</f>
        <v/>
      </c>
      <c r="AB80" s="222" t="str">
        <f>_xlfn.SWITCH(Vendor!Z80,"Select","","No Restriction","N: None","Pallet","P: Pallet","Tie/Layer","T: Tie/Layer")</f>
        <v/>
      </c>
      <c r="AC80" s="110" t="str">
        <f>IF(LEN(Merchandising!W83)&lt;1,"",Merchandising!W83)</f>
        <v/>
      </c>
      <c r="AD80" s="89" t="str">
        <f>IF(LEN(Merchandising!X83)&lt;1,"",Merchandising!X83)</f>
        <v/>
      </c>
      <c r="AE80" s="91" t="str">
        <f>IF(LEN(Merchandising!Y83)&lt;1,"",Merchandising!Y83)</f>
        <v/>
      </c>
      <c r="AF80" s="90" t="str">
        <f>IF(LEN(Merchandising!Z83)&lt;1,"",Merchandising!Z83)</f>
        <v/>
      </c>
      <c r="AG80" s="89" t="str">
        <f>IF(LEN(Merchandising!AA83)&lt;1,"",Merchandising!AA83)</f>
        <v/>
      </c>
      <c r="AH80" s="91" t="str">
        <f>IF(LEN(Merchandising!AB83)&lt;1,"",Merchandising!AB83)</f>
        <v/>
      </c>
      <c r="AI80" s="286"/>
      <c r="AJ80" s="287"/>
    </row>
    <row r="81" spans="1:36" ht="22.5" customHeight="1" x14ac:dyDescent="0.25">
      <c r="A81" s="11"/>
      <c r="B81" s="226" t="str">
        <f t="shared" si="4"/>
        <v/>
      </c>
      <c r="C81" s="232" t="str">
        <f>IF(LEN(Merchandising!R84)&lt;1,"",Merchandising!R84)</f>
        <v/>
      </c>
      <c r="D81" s="77" t="str">
        <f>_xlfn.SWITCH(Merchandising!Q84,"Select","","New Item","","Replace - Flow","R","Replace - Stop","R","Bonus","B","")</f>
        <v/>
      </c>
      <c r="E81" s="78" t="str">
        <f>IF(LEN(Vendor!E81)&lt;1,"",Vendor!E81)</f>
        <v/>
      </c>
      <c r="F81" s="78" t="str">
        <f>IF(LEN(Vendor!F81)&lt;1,"",Vendor!F81)</f>
        <v/>
      </c>
      <c r="G81" s="79" t="str">
        <f>IF(LEN(Vendor!G81)&lt;1,"",Vendor!G81)</f>
        <v/>
      </c>
      <c r="H81" s="80" t="str">
        <f>IF(LEN(Vendor!J81)&lt;1,"",Vendor!J81)</f>
        <v/>
      </c>
      <c r="I81" s="79" t="str">
        <f>IF(LEN(Vendor!K81)&lt;1,"",Vendor!K81)</f>
        <v/>
      </c>
      <c r="J81" s="81" t="str">
        <f>IF(LEN(Merchandising!M84)&lt;1,"",Merchandising!M84)</f>
        <v/>
      </c>
      <c r="K81" s="81" t="str">
        <f>IF(LEN(Merchandising!N84)&lt;1,"",Merchandising!N84)</f>
        <v/>
      </c>
      <c r="L81" s="79" t="str">
        <f>IF(LEN(Vendor!H81)&lt;1,"",Vendor!H81)</f>
        <v/>
      </c>
      <c r="M81" s="79" t="str">
        <f>IF(LEN(Merchandising!L84)&lt;1,"",Merchandising!L84)</f>
        <v/>
      </c>
      <c r="N81" s="82" t="str">
        <f>IF(LEN(Vendor!L81)&lt;1,"",Vendor!L81)</f>
        <v/>
      </c>
      <c r="O81" s="82" t="str">
        <f>IF(LEN(Vendor!M81)&lt;1,"",Vendor!M81)</f>
        <v/>
      </c>
      <c r="P81" s="82" t="str">
        <f>IF(LEN(Vendor!N81)&lt;1,"",Vendor!N81)</f>
        <v/>
      </c>
      <c r="Q81" s="80" t="str">
        <f>IF(LEN(Vendor!O81)&lt;1,"",Vendor!O81)</f>
        <v/>
      </c>
      <c r="R81" s="79" t="str">
        <f>IF(LEN(Vendor!P81)&lt;1,"",Vendor!P81)</f>
        <v/>
      </c>
      <c r="S81" s="79" t="str">
        <f>IF(LEN(Vendor!Q81)&lt;1,"",Vendor!Q81)</f>
        <v/>
      </c>
      <c r="T81" s="83" t="str">
        <f>IF(LEN(Vendor!R81)&lt;1,"",Vendor!R81)</f>
        <v/>
      </c>
      <c r="U81" s="84" t="str">
        <f>IF(LEN(Merchandising!S84)&lt;1,"",Merchandising!S84)</f>
        <v/>
      </c>
      <c r="V81" s="85" t="str">
        <f>IF(LEN(Vendor!S81)&lt;1,"",Vendor!S81)</f>
        <v/>
      </c>
      <c r="W81" s="172" t="str">
        <f t="shared" si="5"/>
        <v/>
      </c>
      <c r="X81" s="86" t="str">
        <f>IF(LEN(Merchandising!S84)&lt;1,"",Merchandising!S84)</f>
        <v/>
      </c>
      <c r="Y81" s="87" t="str">
        <f>IF(LEN(Merchandising!O84)&lt;1,"",Merchandising!O84)</f>
        <v/>
      </c>
      <c r="Z81" s="88" t="str">
        <f>IF(LEN(Merchandising!P84)&lt;1,"",Merchandising!P84)</f>
        <v/>
      </c>
      <c r="AA81" s="218" t="str">
        <f>IF(LEN(Vendor!X81)&lt;1,"",Vendor!X81)</f>
        <v/>
      </c>
      <c r="AB81" s="222" t="str">
        <f>_xlfn.SWITCH(Vendor!Z81,"Select","","No Restriction","N: None","Pallet","P: Pallet","Tie/Layer","T: Tie/Layer")</f>
        <v/>
      </c>
      <c r="AC81" s="110" t="str">
        <f>IF(LEN(Merchandising!W84)&lt;1,"",Merchandising!W84)</f>
        <v/>
      </c>
      <c r="AD81" s="89" t="str">
        <f>IF(LEN(Merchandising!X84)&lt;1,"",Merchandising!X84)</f>
        <v/>
      </c>
      <c r="AE81" s="91" t="str">
        <f>IF(LEN(Merchandising!Y84)&lt;1,"",Merchandising!Y84)</f>
        <v/>
      </c>
      <c r="AF81" s="90" t="str">
        <f>IF(LEN(Merchandising!Z84)&lt;1,"",Merchandising!Z84)</f>
        <v/>
      </c>
      <c r="AG81" s="89" t="str">
        <f>IF(LEN(Merchandising!AA84)&lt;1,"",Merchandising!AA84)</f>
        <v/>
      </c>
      <c r="AH81" s="91" t="str">
        <f>IF(LEN(Merchandising!AB84)&lt;1,"",Merchandising!AB84)</f>
        <v/>
      </c>
      <c r="AI81" s="286"/>
      <c r="AJ81" s="287"/>
    </row>
    <row r="82" spans="1:36" ht="22.5" customHeight="1" x14ac:dyDescent="0.25">
      <c r="A82" s="11"/>
      <c r="B82" s="226"/>
      <c r="C82" s="232" t="str">
        <f>IF(LEN(Merchandising!R85)&lt;1,"",Merchandising!R85)</f>
        <v/>
      </c>
      <c r="D82" s="77" t="str">
        <f>_xlfn.SWITCH(Merchandising!Q85,"Select","","New Item","","Replace - Flow","R","Replace - Stop","R","Bonus","B","")</f>
        <v/>
      </c>
      <c r="E82" s="78" t="str">
        <f>IF(LEN(Vendor!E82)&lt;1,"",Vendor!E82)</f>
        <v/>
      </c>
      <c r="F82" s="78" t="str">
        <f>IF(LEN(Vendor!F82)&lt;1,"",Vendor!F82)</f>
        <v/>
      </c>
      <c r="G82" s="79" t="str">
        <f>IF(LEN(Vendor!G82)&lt;1,"",Vendor!G82)</f>
        <v/>
      </c>
      <c r="H82" s="80" t="str">
        <f>IF(LEN(Vendor!J82)&lt;1,"",Vendor!J82)</f>
        <v/>
      </c>
      <c r="I82" s="79" t="str">
        <f>IF(LEN(Vendor!K82)&lt;1,"",Vendor!K82)</f>
        <v/>
      </c>
      <c r="J82" s="81" t="str">
        <f>IF(LEN(Merchandising!M85)&lt;1,"",Merchandising!M85)</f>
        <v/>
      </c>
      <c r="K82" s="81" t="str">
        <f>IF(LEN(Merchandising!N85)&lt;1,"",Merchandising!N85)</f>
        <v/>
      </c>
      <c r="L82" s="79" t="str">
        <f>IF(LEN(Vendor!H82)&lt;1,"",Vendor!H82)</f>
        <v/>
      </c>
      <c r="M82" s="79" t="str">
        <f>IF(LEN(Merchandising!L85)&lt;1,"",Merchandising!L85)</f>
        <v/>
      </c>
      <c r="N82" s="82" t="str">
        <f>IF(LEN(Vendor!L82)&lt;1,"",Vendor!L82)</f>
        <v/>
      </c>
      <c r="O82" s="82" t="str">
        <f>IF(LEN(Vendor!M82)&lt;1,"",Vendor!M82)</f>
        <v/>
      </c>
      <c r="P82" s="82" t="str">
        <f>IF(LEN(Vendor!N82)&lt;1,"",Vendor!N82)</f>
        <v/>
      </c>
      <c r="Q82" s="80" t="str">
        <f>IF(LEN(Vendor!O82)&lt;1,"",Vendor!O82)</f>
        <v/>
      </c>
      <c r="R82" s="79" t="str">
        <f>IF(LEN(Vendor!P82)&lt;1,"",Vendor!P82)</f>
        <v/>
      </c>
      <c r="S82" s="79" t="str">
        <f>IF(LEN(Vendor!Q82)&lt;1,"",Vendor!Q82)</f>
        <v/>
      </c>
      <c r="T82" s="83" t="str">
        <f>IF(LEN(Vendor!R82)&lt;1,"",Vendor!R82)</f>
        <v/>
      </c>
      <c r="U82" s="84" t="str">
        <f>IF(LEN(Merchandising!S85)&lt;1,"",Merchandising!S85)</f>
        <v/>
      </c>
      <c r="V82" s="85" t="str">
        <f>IF(LEN(Vendor!S82)&lt;1,"",Vendor!S82)</f>
        <v/>
      </c>
      <c r="W82" s="172" t="str">
        <f t="shared" si="5"/>
        <v/>
      </c>
      <c r="X82" s="86" t="str">
        <f>IF(LEN(Merchandising!S85)&lt;1,"",Merchandising!S85)</f>
        <v/>
      </c>
      <c r="Y82" s="87" t="str">
        <f>IF(LEN(Merchandising!O85)&lt;1,"",Merchandising!O85)</f>
        <v/>
      </c>
      <c r="Z82" s="88" t="str">
        <f>IF(LEN(Merchandising!P85)&lt;1,"",Merchandising!P85)</f>
        <v/>
      </c>
      <c r="AA82" s="218" t="str">
        <f>IF(LEN(Vendor!X82)&lt;1,"",Vendor!X82)</f>
        <v/>
      </c>
      <c r="AB82" s="222" t="str">
        <f>_xlfn.SWITCH(Vendor!Z82,"Select","","No Restriction","N: None","Pallet","P: Pallet","Tie/Layer","T: Tie/Layer")</f>
        <v/>
      </c>
      <c r="AC82" s="110" t="str">
        <f>IF(LEN(Merchandising!W85)&lt;1,"",Merchandising!W85)</f>
        <v/>
      </c>
      <c r="AD82" s="89" t="str">
        <f>IF(LEN(Merchandising!X85)&lt;1,"",Merchandising!X85)</f>
        <v/>
      </c>
      <c r="AE82" s="91" t="str">
        <f>IF(LEN(Merchandising!Y85)&lt;1,"",Merchandising!Y85)</f>
        <v/>
      </c>
      <c r="AF82" s="90" t="str">
        <f>IF(LEN(Merchandising!Z85)&lt;1,"",Merchandising!Z85)</f>
        <v/>
      </c>
      <c r="AG82" s="89" t="str">
        <f>IF(LEN(Merchandising!AA85)&lt;1,"",Merchandising!AA85)</f>
        <v/>
      </c>
      <c r="AH82" s="91" t="str">
        <f>IF(LEN(Merchandising!AB85)&lt;1,"",Merchandising!AB85)</f>
        <v/>
      </c>
      <c r="AI82" s="286"/>
      <c r="AJ82" s="287"/>
    </row>
    <row r="83" spans="1:36" ht="22.5" customHeight="1" x14ac:dyDescent="0.25">
      <c r="A83" s="11"/>
      <c r="B83" s="226"/>
      <c r="C83" s="232" t="str">
        <f>IF(LEN(Merchandising!R86)&lt;1,"",Merchandising!R86)</f>
        <v/>
      </c>
      <c r="D83" s="77" t="str">
        <f>_xlfn.SWITCH(Merchandising!Q86,"Select","","New Item","","Replace - Flow","R","Replace - Stop","R","Bonus","B","")</f>
        <v/>
      </c>
      <c r="E83" s="78" t="str">
        <f>IF(LEN(Vendor!E83)&lt;1,"",Vendor!E83)</f>
        <v/>
      </c>
      <c r="F83" s="78" t="str">
        <f>IF(LEN(Vendor!F83)&lt;1,"",Vendor!F83)</f>
        <v/>
      </c>
      <c r="G83" s="79" t="str">
        <f>IF(LEN(Vendor!G83)&lt;1,"",Vendor!G83)</f>
        <v/>
      </c>
      <c r="H83" s="80" t="str">
        <f>IF(LEN(Vendor!J83)&lt;1,"",Vendor!J83)</f>
        <v/>
      </c>
      <c r="I83" s="79" t="str">
        <f>IF(LEN(Vendor!K83)&lt;1,"",Vendor!K83)</f>
        <v/>
      </c>
      <c r="J83" s="81" t="str">
        <f>IF(LEN(Merchandising!M86)&lt;1,"",Merchandising!M86)</f>
        <v/>
      </c>
      <c r="K83" s="81" t="str">
        <f>IF(LEN(Merchandising!N86)&lt;1,"",Merchandising!N86)</f>
        <v/>
      </c>
      <c r="L83" s="79" t="str">
        <f>IF(LEN(Vendor!H83)&lt;1,"",Vendor!H83)</f>
        <v/>
      </c>
      <c r="M83" s="79" t="str">
        <f>IF(LEN(Merchandising!L86)&lt;1,"",Merchandising!L86)</f>
        <v/>
      </c>
      <c r="N83" s="82" t="str">
        <f>IF(LEN(Vendor!L83)&lt;1,"",Vendor!L83)</f>
        <v/>
      </c>
      <c r="O83" s="82" t="str">
        <f>IF(LEN(Vendor!M83)&lt;1,"",Vendor!M83)</f>
        <v/>
      </c>
      <c r="P83" s="82" t="str">
        <f>IF(LEN(Vendor!N83)&lt;1,"",Vendor!N83)</f>
        <v/>
      </c>
      <c r="Q83" s="80" t="str">
        <f>IF(LEN(Vendor!O83)&lt;1,"",Vendor!O83)</f>
        <v/>
      </c>
      <c r="R83" s="79" t="str">
        <f>IF(LEN(Vendor!P83)&lt;1,"",Vendor!P83)</f>
        <v/>
      </c>
      <c r="S83" s="79" t="str">
        <f>IF(LEN(Vendor!Q83)&lt;1,"",Vendor!Q83)</f>
        <v/>
      </c>
      <c r="T83" s="83" t="str">
        <f>IF(LEN(Vendor!R83)&lt;1,"",Vendor!R83)</f>
        <v/>
      </c>
      <c r="U83" s="84" t="str">
        <f>IF(LEN(Merchandising!S86)&lt;1,"",Merchandising!S86)</f>
        <v/>
      </c>
      <c r="V83" s="85" t="str">
        <f>IF(LEN(Vendor!S83)&lt;1,"",Vendor!S83)</f>
        <v/>
      </c>
      <c r="W83" s="172" t="str">
        <f t="shared" si="5"/>
        <v/>
      </c>
      <c r="X83" s="86" t="str">
        <f>IF(LEN(Merchandising!S86)&lt;1,"",Merchandising!S86)</f>
        <v/>
      </c>
      <c r="Y83" s="87" t="str">
        <f>IF(LEN(Merchandising!O86)&lt;1,"",Merchandising!O86)</f>
        <v/>
      </c>
      <c r="Z83" s="88" t="str">
        <f>IF(LEN(Merchandising!P86)&lt;1,"",Merchandising!P86)</f>
        <v/>
      </c>
      <c r="AA83" s="218" t="str">
        <f>IF(LEN(Vendor!X83)&lt;1,"",Vendor!X83)</f>
        <v/>
      </c>
      <c r="AB83" s="222" t="str">
        <f>_xlfn.SWITCH(Vendor!Z83,"Select","","No Restriction","N: None","Pallet","P: Pallet","Tie/Layer","T: Tie/Layer")</f>
        <v/>
      </c>
      <c r="AC83" s="110" t="str">
        <f>IF(LEN(Merchandising!W86)&lt;1,"",Merchandising!W86)</f>
        <v/>
      </c>
      <c r="AD83" s="89" t="str">
        <f>IF(LEN(Merchandising!X86)&lt;1,"",Merchandising!X86)</f>
        <v/>
      </c>
      <c r="AE83" s="91" t="str">
        <f>IF(LEN(Merchandising!Y86)&lt;1,"",Merchandising!Y86)</f>
        <v/>
      </c>
      <c r="AF83" s="90" t="str">
        <f>IF(LEN(Merchandising!Z86)&lt;1,"",Merchandising!Z86)</f>
        <v/>
      </c>
      <c r="AG83" s="89" t="str">
        <f>IF(LEN(Merchandising!AA86)&lt;1,"",Merchandising!AA86)</f>
        <v/>
      </c>
      <c r="AH83" s="91" t="str">
        <f>IF(LEN(Merchandising!AB86)&lt;1,"",Merchandising!AB86)</f>
        <v/>
      </c>
      <c r="AI83" s="286"/>
      <c r="AJ83" s="287"/>
    </row>
    <row r="84" spans="1:36" ht="22.5" customHeight="1" thickBot="1" x14ac:dyDescent="0.3">
      <c r="A84" s="93"/>
      <c r="B84" s="227" t="str">
        <f t="shared" ref="B84" si="6">IFERROR(RIGHT(10-RIGHT((IF(LEFT(A84,1)*2&gt;9,LEFT(LEFT(A84,1)*2,1)+RIGHT(LEFT(A84,1)*2,1),LEFT(A84,1)*2))+(LEFT(RIGHT(A84,5),1))+(IF(LEFT(RIGHT(A84,4),1)*2&gt;9,LEFT(LEFT(RIGHT(A84,4),1)*2,1)+RIGHT(LEFT(RIGHT(A84,4),1)*2,1),LEFT(RIGHT(A84,4),1)*2))+(LEFT(RIGHT(A84,3),1))+(IF(LEFT(RIGHT(A84,2),1)*2&gt;9,LEFT(LEFT(RIGHT(A84,2),1)*2,1)+RIGHT(LEFT(RIGHT(A84,2),1)*2,1),LEFT(RIGHT(A84,2),1)*2)),1),1),"")</f>
        <v/>
      </c>
      <c r="C84" s="233" t="str">
        <f>IF(LEN(Merchandising!R87)&lt;1,"",Merchandising!R87)</f>
        <v/>
      </c>
      <c r="D84" s="94" t="str">
        <f>_xlfn.SWITCH(Merchandising!Q87,"Select","","New Item","","Replace - Flow","R","Replace - Stop","R","Bonus","B","")</f>
        <v/>
      </c>
      <c r="E84" s="95" t="str">
        <f>IF(LEN(Vendor!E84)&lt;1,"",Vendor!E84)</f>
        <v/>
      </c>
      <c r="F84" s="95" t="str">
        <f>IF(LEN(Vendor!F84)&lt;1,"",Vendor!F84)</f>
        <v/>
      </c>
      <c r="G84" s="96" t="str">
        <f>IF(LEN(Vendor!G84)&lt;1,"",Vendor!G84)</f>
        <v/>
      </c>
      <c r="H84" s="97" t="str">
        <f>IF(LEN(Vendor!J84)&lt;1,"",Vendor!J84)</f>
        <v/>
      </c>
      <c r="I84" s="96" t="str">
        <f>IF(LEN(Vendor!K84)&lt;1,"",Vendor!K84)</f>
        <v/>
      </c>
      <c r="J84" s="98" t="str">
        <f>IF(LEN(Merchandising!M87)&lt;1,"",Merchandising!M87)</f>
        <v/>
      </c>
      <c r="K84" s="98" t="str">
        <f>IF(LEN(Merchandising!N87)&lt;1,"",Merchandising!N87)</f>
        <v/>
      </c>
      <c r="L84" s="96" t="str">
        <f>IF(LEN(Vendor!H84)&lt;1,"",Vendor!H84)</f>
        <v/>
      </c>
      <c r="M84" s="96" t="str">
        <f>IF(LEN(Merchandising!L87)&lt;1,"",Merchandising!L87)</f>
        <v/>
      </c>
      <c r="N84" s="99" t="str">
        <f>IF(LEN(Vendor!L84)&lt;1,"",Vendor!L84)</f>
        <v/>
      </c>
      <c r="O84" s="99" t="str">
        <f>IF(LEN(Vendor!M84)&lt;1,"",Vendor!M84)</f>
        <v/>
      </c>
      <c r="P84" s="99" t="str">
        <f>IF(LEN(Vendor!N84)&lt;1,"",Vendor!N84)</f>
        <v/>
      </c>
      <c r="Q84" s="97" t="str">
        <f>IF(LEN(Vendor!O84)&lt;1,"",Vendor!O84)</f>
        <v/>
      </c>
      <c r="R84" s="96" t="str">
        <f>IF(LEN(Vendor!P84)&lt;1,"",Vendor!P84)</f>
        <v/>
      </c>
      <c r="S84" s="96" t="str">
        <f>IF(LEN(Vendor!Q84)&lt;1,"",Vendor!Q84)</f>
        <v/>
      </c>
      <c r="T84" s="100" t="str">
        <f>IF(LEN(Vendor!R84)&lt;1,"",Vendor!R84)</f>
        <v/>
      </c>
      <c r="U84" s="101" t="str">
        <f>IF(LEN(Merchandising!S87)&lt;1,"",Merchandising!S87)</f>
        <v/>
      </c>
      <c r="V84" s="102" t="str">
        <f>IF(LEN(Vendor!S84)&lt;1,"",Vendor!S84)</f>
        <v/>
      </c>
      <c r="W84" s="173" t="str">
        <f t="shared" si="5"/>
        <v/>
      </c>
      <c r="X84" s="103" t="str">
        <f>IF(LEN(Merchandising!S87)&lt;1,"",Merchandising!S87)</f>
        <v/>
      </c>
      <c r="Y84" s="104" t="str">
        <f>IF(LEN(Merchandising!O87)&lt;1,"",Merchandising!O87)</f>
        <v/>
      </c>
      <c r="Z84" s="105" t="str">
        <f>IF(LEN(Merchandising!P87)&lt;1,"",Merchandising!P87)</f>
        <v/>
      </c>
      <c r="AA84" s="219" t="str">
        <f>IF(LEN(Vendor!X84)&lt;1,"",Vendor!X84)</f>
        <v/>
      </c>
      <c r="AB84" s="223" t="str">
        <f>_xlfn.SWITCH(Vendor!Z84,"Select","","No Restriction","N: None","Pallet","P: Pallet","Tie/Layer","T: Tie/Layer")</f>
        <v/>
      </c>
      <c r="AC84" s="111" t="str">
        <f>IF(LEN(Merchandising!W87)&lt;1,"",Merchandising!W87)</f>
        <v/>
      </c>
      <c r="AD84" s="106" t="str">
        <f>IF(LEN(Merchandising!X87)&lt;1,"",Merchandising!X87)</f>
        <v/>
      </c>
      <c r="AE84" s="108" t="str">
        <f>IF(LEN(Merchandising!Y87)&lt;1,"",Merchandising!Y87)</f>
        <v/>
      </c>
      <c r="AF84" s="107" t="str">
        <f>IF(LEN(Merchandising!Z87)&lt;1,"",Merchandising!Z87)</f>
        <v/>
      </c>
      <c r="AG84" s="106" t="str">
        <f>IF(LEN(Merchandising!AA87)&lt;1,"",Merchandising!AA87)</f>
        <v/>
      </c>
      <c r="AH84" s="108" t="str">
        <f>IF(LEN(Merchandising!AB87)&lt;1,"",Merchandising!AB87)</f>
        <v/>
      </c>
      <c r="AI84" s="288"/>
      <c r="AJ84" s="289"/>
    </row>
    <row r="85" spans="1:36" ht="18" customHeight="1" x14ac:dyDescent="0.25"/>
    <row r="86" spans="1:36" ht="18" customHeight="1" x14ac:dyDescent="0.25"/>
  </sheetData>
  <sheetProtection algorithmName="SHA-512" hashValue="VG5V4cd6VWnRMgorJkL2FyrHfVYzLjvnUqiMxk7sbdZ69ahQF5K+9sypU8w9qcT7C3cRvf2Gw/PDkCr6CStJRg==" saltValue="L54rz2bt9qmMV/YcO0plCg==" spinCount="100000" sheet="1" objects="1" scenarios="1"/>
  <mergeCells count="100">
    <mergeCell ref="AE48:AE49"/>
    <mergeCell ref="AF48:AF49"/>
    <mergeCell ref="AG48:AG49"/>
    <mergeCell ref="AH48:AH49"/>
    <mergeCell ref="Y48:Z48"/>
    <mergeCell ref="AA48:AA49"/>
    <mergeCell ref="AB48:AB49"/>
    <mergeCell ref="AC48:AC49"/>
    <mergeCell ref="AD48:AD49"/>
    <mergeCell ref="T48:T49"/>
    <mergeCell ref="U48:U49"/>
    <mergeCell ref="V48:V49"/>
    <mergeCell ref="W48:W49"/>
    <mergeCell ref="X48:X49"/>
    <mergeCell ref="O48:O49"/>
    <mergeCell ref="P48:P49"/>
    <mergeCell ref="Q48:Q49"/>
    <mergeCell ref="R48:R49"/>
    <mergeCell ref="S48:S49"/>
    <mergeCell ref="Y46:AA46"/>
    <mergeCell ref="AE46:AF46"/>
    <mergeCell ref="AC47:AH47"/>
    <mergeCell ref="A48:A49"/>
    <mergeCell ref="B48:B49"/>
    <mergeCell ref="C48:D49"/>
    <mergeCell ref="E48:E49"/>
    <mergeCell ref="F48:F49"/>
    <mergeCell ref="G48:G49"/>
    <mergeCell ref="H48:H49"/>
    <mergeCell ref="I48:I49"/>
    <mergeCell ref="J48:J49"/>
    <mergeCell ref="K48:K49"/>
    <mergeCell ref="L48:L49"/>
    <mergeCell ref="M48:M49"/>
    <mergeCell ref="N48:N49"/>
    <mergeCell ref="K6:K7"/>
    <mergeCell ref="L6:L7"/>
    <mergeCell ref="M6:M7"/>
    <mergeCell ref="N6:N7"/>
    <mergeCell ref="W46:X46"/>
    <mergeCell ref="P6:P7"/>
    <mergeCell ref="Q6:Q7"/>
    <mergeCell ref="R6:R7"/>
    <mergeCell ref="S6:S7"/>
    <mergeCell ref="V6:V7"/>
    <mergeCell ref="W6:W7"/>
    <mergeCell ref="A1:AH1"/>
    <mergeCell ref="AC5:AH5"/>
    <mergeCell ref="Y6:Z6"/>
    <mergeCell ref="A6:A7"/>
    <mergeCell ref="B6:B7"/>
    <mergeCell ref="C6:D7"/>
    <mergeCell ref="E6:E7"/>
    <mergeCell ref="F6:F7"/>
    <mergeCell ref="G6:G7"/>
    <mergeCell ref="H6:H7"/>
    <mergeCell ref="I6:I7"/>
    <mergeCell ref="J6:J7"/>
    <mergeCell ref="AG3:AJ3"/>
    <mergeCell ref="AG4:AJ4"/>
    <mergeCell ref="T6:T7"/>
    <mergeCell ref="U6:U7"/>
    <mergeCell ref="AB6:AB7"/>
    <mergeCell ref="AE6:AE7"/>
    <mergeCell ref="AF6:AF7"/>
    <mergeCell ref="AG6:AG7"/>
    <mergeCell ref="AC6:AC7"/>
    <mergeCell ref="AD6:AD7"/>
    <mergeCell ref="AI6:AI7"/>
    <mergeCell ref="F3:G3"/>
    <mergeCell ref="F4:G4"/>
    <mergeCell ref="H3:M3"/>
    <mergeCell ref="H4:M4"/>
    <mergeCell ref="AE3:AF3"/>
    <mergeCell ref="AE4:AF4"/>
    <mergeCell ref="N3:V3"/>
    <mergeCell ref="N4:V4"/>
    <mergeCell ref="W3:X3"/>
    <mergeCell ref="W4:X4"/>
    <mergeCell ref="Y3:AA3"/>
    <mergeCell ref="Y4:AA4"/>
    <mergeCell ref="AH6:AH7"/>
    <mergeCell ref="X6:X7"/>
    <mergeCell ref="AA6:AA7"/>
    <mergeCell ref="AJ6:AJ7"/>
    <mergeCell ref="AI48:AI49"/>
    <mergeCell ref="AJ48:AJ49"/>
    <mergeCell ref="AG46:AJ46"/>
    <mergeCell ref="A43:AH43"/>
    <mergeCell ref="F45:G45"/>
    <mergeCell ref="H45:M45"/>
    <mergeCell ref="N45:V45"/>
    <mergeCell ref="W45:X45"/>
    <mergeCell ref="Y45:AA45"/>
    <mergeCell ref="AE45:AF45"/>
    <mergeCell ref="AG45:AJ45"/>
    <mergeCell ref="F46:G46"/>
    <mergeCell ref="H46:M46"/>
    <mergeCell ref="N46:V46"/>
    <mergeCell ref="O6:O7"/>
  </mergeCells>
  <conditionalFormatting sqref="C8:AB42">
    <cfRule type="expression" dxfId="6" priority="12">
      <formula>LEN($AI8)&gt;0</formula>
    </cfRule>
  </conditionalFormatting>
  <conditionalFormatting sqref="AC8:AH42 A8:B42">
    <cfRule type="expression" dxfId="5" priority="3">
      <formula>LEN($AJ8)&gt;0</formula>
    </cfRule>
  </conditionalFormatting>
  <conditionalFormatting sqref="C50:AB84">
    <cfRule type="expression" dxfId="4" priority="5">
      <formula>LEN($AI50)&gt;0</formula>
    </cfRule>
  </conditionalFormatting>
  <conditionalFormatting sqref="AC50:AH84 A50:A84">
    <cfRule type="expression" dxfId="3" priority="4">
      <formula>LEN($AJ50)&gt;0</formula>
    </cfRule>
  </conditionalFormatting>
  <pageMargins left="0.25" right="0.25" top="0.5" bottom="0.5" header="0.3" footer="0.3"/>
  <pageSetup paperSize="3" scale="82" fitToHeight="2" orientation="landscape" r:id="rId1"/>
  <headerFooter>
    <oddHeader>&amp;RPage &amp;P</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8" id="{DBE190D7-7AAD-4034-9871-ED3C0C6AE63A}">
            <xm:f>Merchandising!$B9</xm:f>
            <x14:dxf>
              <font>
                <b val="0"/>
                <i val="0"/>
                <strike val="0"/>
                <color auto="1"/>
              </font>
            </x14:dxf>
          </x14:cfRule>
          <xm:sqref>C8:L42 N8:AH42</xm:sqref>
        </x14:conditionalFormatting>
        <x14:conditionalFormatting xmlns:xm="http://schemas.microsoft.com/office/excel/2006/main">
          <x14:cfRule type="expression" priority="2" id="{78B8B00C-1AB3-4C2F-BB73-41354451226D}">
            <xm:f>AND(Merchandising!$B9,LEN(M8)&gt;0)</xm:f>
            <x14:dxf>
              <font>
                <b/>
                <i val="0"/>
                <strike val="0"/>
                <color auto="1"/>
              </font>
              <fill>
                <patternFill>
                  <bgColor theme="9" tint="0.79998168889431442"/>
                </patternFill>
              </fill>
            </x14:dxf>
          </x14:cfRule>
          <xm:sqref>M8:M42 M50:M84</xm:sqref>
        </x14:conditionalFormatting>
        <x14:conditionalFormatting xmlns:xm="http://schemas.microsoft.com/office/excel/2006/main">
          <x14:cfRule type="expression" priority="1" id="{8D7E6B87-5384-47C9-995A-01888CC7A67B}">
            <xm:f>Merchandising!$B53</xm:f>
            <x14:dxf>
              <font>
                <b val="0"/>
                <i val="0"/>
                <strike val="0"/>
                <color auto="1"/>
              </font>
            </x14:dxf>
          </x14:cfRule>
          <xm:sqref>C50:L84 N50:AH84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611B205CED70429E6DD084E6314200" ma:contentTypeVersion="9" ma:contentTypeDescription="Create a new document." ma:contentTypeScope="" ma:versionID="93136512984a84a5209de54a630b4313">
  <xsd:schema xmlns:xsd="http://www.w3.org/2001/XMLSchema" xmlns:xs="http://www.w3.org/2001/XMLSchema" xmlns:p="http://schemas.microsoft.com/office/2006/metadata/properties" xmlns:ns2="29c0e997-fb04-4339-88f4-9e4599566221" xmlns:ns3="0cf3910b-6d9c-4736-b400-c3828c0acd68" targetNamespace="http://schemas.microsoft.com/office/2006/metadata/properties" ma:root="true" ma:fieldsID="ce03ae4938a0171596b3a435343c7813" ns2:_="" ns3:_="">
    <xsd:import namespace="29c0e997-fb04-4339-88f4-9e4599566221"/>
    <xsd:import namespace="0cf3910b-6d9c-4736-b400-c3828c0acd68"/>
    <xsd:element name="properties">
      <xsd:complexType>
        <xsd:sequence>
          <xsd:element name="documentManagement">
            <xsd:complexType>
              <xsd:all>
                <xsd:element ref="ns2:MediaServiceMetadata" minOccurs="0"/>
                <xsd:element ref="ns2:MediaServiceFastMetadata" minOccurs="0"/>
                <xsd:element ref="ns2:Comments"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c0e997-fb04-4339-88f4-9e45995662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mments" ma:index="10" nillable="true" ma:displayName="Comments" ma:format="Dropdown" ma:internalName="Comments">
      <xsd:simpleType>
        <xsd:restriction base="dms:Note">
          <xsd:maxLength value="255"/>
        </xsd:restriction>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f3910b-6d9c-4736-b400-c3828c0acd6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s xmlns="29c0e997-fb04-4339-88f4-9e459956622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292813-639A-4EAD-BE56-33C8E7C5B6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c0e997-fb04-4339-88f4-9e4599566221"/>
    <ds:schemaRef ds:uri="0cf3910b-6d9c-4736-b400-c3828c0acd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803C63-CB65-4A56-A503-4E24BCA33EBA}">
  <ds:schemaRefs>
    <ds:schemaRef ds:uri="http://purl.org/dc/terms/"/>
    <ds:schemaRef ds:uri="0cf3910b-6d9c-4736-b400-c3828c0acd68"/>
    <ds:schemaRef ds:uri="http://schemas.microsoft.com/office/2006/documentManagement/types"/>
    <ds:schemaRef ds:uri="http://schemas.microsoft.com/office/infopath/2007/PartnerControls"/>
    <ds:schemaRef ds:uri="29c0e997-fb04-4339-88f4-9e4599566221"/>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5183B2E-1129-491B-A8C7-07F7629554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Definitions</vt:lpstr>
      <vt:lpstr>Vendor</vt:lpstr>
      <vt:lpstr>UPC Image &amp; Notes</vt:lpstr>
      <vt:lpstr>Merchandising</vt:lpstr>
      <vt:lpstr>New Item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Elias</dc:creator>
  <cp:lastModifiedBy>Green, Elias</cp:lastModifiedBy>
  <cp:lastPrinted>2020-03-02T14:14:04Z</cp:lastPrinted>
  <dcterms:created xsi:type="dcterms:W3CDTF">2019-05-30T13:13:10Z</dcterms:created>
  <dcterms:modified xsi:type="dcterms:W3CDTF">2020-03-02T14:43:29Z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0x01010073611B205CED70429E6DD084E6314200</vt:lpwstr>
  </property>
</Properties>
</file>